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P:\Schul- und Sozialverwaltung\Langohr Dieter\Vereine\Zuschüsse\jährlich\Alle Vereine\2026\"/>
    </mc:Choice>
  </mc:AlternateContent>
  <xr:revisionPtr revIDLastSave="0" documentId="8_{3A24670C-C8D3-475F-AA52-F79B3B87EE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rag" sheetId="1" r:id="rId1"/>
  </sheets>
  <definedNames>
    <definedName name="_Ref413398689" localSheetId="0">Antrag!#REF!</definedName>
    <definedName name="Dateneingabe" comment="Hier Klicken zur Dateneingabe">Antrag!#REF!</definedName>
    <definedName name="_xlnm.Print_Titles" localSheetId="0">Antrag!$1:$2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I86" i="1" l="1"/>
  <c r="I74" i="1" l="1"/>
  <c r="I100" i="1"/>
  <c r="G96" i="1"/>
  <c r="G95" i="1"/>
  <c r="G94" i="1"/>
  <c r="G93" i="1"/>
  <c r="G92" i="1"/>
  <c r="G82" i="1"/>
  <c r="G81" i="1"/>
  <c r="G80" i="1"/>
  <c r="G79" i="1"/>
  <c r="G78" i="1"/>
  <c r="G70" i="1"/>
  <c r="G69" i="1"/>
  <c r="G68" i="1"/>
  <c r="G67" i="1"/>
  <c r="G66" i="1"/>
  <c r="G58" i="1"/>
  <c r="G57" i="1"/>
  <c r="G56" i="1"/>
  <c r="G55" i="1"/>
  <c r="G54" i="1"/>
  <c r="K35" i="1" l="1"/>
  <c r="K33" i="1"/>
  <c r="A210" i="1" l="1"/>
  <c r="A105" i="1"/>
  <c r="G237" i="1" l="1"/>
  <c r="C204" i="1" l="1"/>
  <c r="I183" i="1" l="1"/>
  <c r="I182" i="1"/>
  <c r="K195" i="1"/>
  <c r="K227" i="1" s="1"/>
  <c r="K190" i="1"/>
  <c r="K226" i="1" s="1"/>
  <c r="K185" i="1"/>
  <c r="K225" i="1" s="1"/>
  <c r="A227" i="1"/>
  <c r="A226" i="1"/>
  <c r="A225" i="1"/>
  <c r="A224" i="1"/>
  <c r="K179" i="1" l="1"/>
  <c r="K224" i="1" s="1"/>
  <c r="A42" i="1" l="1"/>
  <c r="I106" i="1"/>
  <c r="I97" i="1"/>
  <c r="K96" i="1"/>
  <c r="K95" i="1"/>
  <c r="K94" i="1"/>
  <c r="K93" i="1"/>
  <c r="C97" i="1"/>
  <c r="I83" i="1"/>
  <c r="K79" i="1"/>
  <c r="K80" i="1"/>
  <c r="K81" i="1"/>
  <c r="K82" i="1"/>
  <c r="K78" i="1"/>
  <c r="C83" i="1"/>
  <c r="I71" i="1"/>
  <c r="C71" i="1"/>
  <c r="K67" i="1"/>
  <c r="K68" i="1"/>
  <c r="K69" i="1"/>
  <c r="K70" i="1"/>
  <c r="K66" i="1"/>
  <c r="I59" i="1"/>
  <c r="C59" i="1"/>
  <c r="G83" i="1" l="1"/>
  <c r="G97" i="1"/>
  <c r="K92" i="1"/>
  <c r="K97" i="1" s="1"/>
  <c r="D100" i="1" s="1"/>
  <c r="K83" i="1"/>
  <c r="D86" i="1" s="1"/>
  <c r="K71" i="1"/>
  <c r="D74" i="1" s="1"/>
  <c r="G71" i="1"/>
  <c r="A223" i="1" l="1"/>
  <c r="G175" i="1"/>
  <c r="A222" i="1"/>
  <c r="A221" i="1"/>
  <c r="A220" i="1"/>
  <c r="A219" i="1"/>
  <c r="A218" i="1"/>
  <c r="A217" i="1"/>
  <c r="A216" i="1"/>
  <c r="G138" i="1"/>
  <c r="K136" i="1" s="1"/>
  <c r="K217" i="1" s="1"/>
  <c r="A215" i="1"/>
  <c r="I160" i="1"/>
  <c r="I161" i="1"/>
  <c r="I162" i="1"/>
  <c r="I163" i="1"/>
  <c r="I164" i="1"/>
  <c r="I165" i="1"/>
  <c r="I159" i="1"/>
  <c r="G154" i="1"/>
  <c r="K152" i="1" s="1"/>
  <c r="K221" i="1" s="1"/>
  <c r="G150" i="1"/>
  <c r="K148" i="1" s="1"/>
  <c r="K220" i="1" s="1"/>
  <c r="G146" i="1"/>
  <c r="K144" i="1" s="1"/>
  <c r="K219" i="1" s="1"/>
  <c r="G142" i="1"/>
  <c r="K140" i="1" s="1"/>
  <c r="K218" i="1" s="1"/>
  <c r="G134" i="1"/>
  <c r="K132" i="1" s="1"/>
  <c r="K216" i="1" s="1"/>
  <c r="K130" i="1"/>
  <c r="K175" i="1" l="1"/>
  <c r="K167" i="1" s="1"/>
  <c r="K223" i="1" s="1"/>
  <c r="K156" i="1"/>
  <c r="K222" i="1" s="1"/>
  <c r="K55" i="1"/>
  <c r="K56" i="1"/>
  <c r="K57" i="1"/>
  <c r="K58" i="1"/>
  <c r="K86" i="1" l="1"/>
  <c r="I62" i="1"/>
  <c r="K74" i="1"/>
  <c r="E233" i="1"/>
  <c r="I233" i="1" s="1"/>
  <c r="C112" i="1"/>
  <c r="G112" i="1" s="1"/>
  <c r="C108" i="1"/>
  <c r="G108" i="1" s="1"/>
  <c r="C128" i="1" l="1"/>
  <c r="G128" i="1" s="1"/>
  <c r="K124" i="1" s="1"/>
  <c r="K215" i="1" s="1"/>
  <c r="A214" i="1"/>
  <c r="A213" i="1"/>
  <c r="A212" i="1"/>
  <c r="A211" i="1"/>
  <c r="G122" i="1"/>
  <c r="K120" i="1" s="1"/>
  <c r="K214" i="1" s="1"/>
  <c r="C118" i="1"/>
  <c r="G118" i="1" s="1"/>
  <c r="K114" i="1" s="1"/>
  <c r="K213" i="1" s="1"/>
  <c r="E236" i="1" s="1"/>
  <c r="I236" i="1" s="1"/>
  <c r="E234" i="1" l="1"/>
  <c r="I234" i="1" s="1"/>
  <c r="K100" i="1"/>
  <c r="K88" i="1" s="1"/>
  <c r="K211" i="1" s="1"/>
  <c r="K102" i="1" l="1"/>
  <c r="K212" i="1" s="1"/>
  <c r="E232" i="1" s="1"/>
  <c r="I232" i="1" s="1"/>
  <c r="K54" i="1"/>
  <c r="K59" i="1" s="1"/>
  <c r="D62" i="1" s="1"/>
  <c r="K62" i="1" s="1"/>
  <c r="K50" i="1" l="1"/>
  <c r="G59" i="1"/>
  <c r="K210" i="1" l="1"/>
  <c r="K228" i="1" s="1"/>
  <c r="J229" i="1" s="1"/>
  <c r="E235" i="1" l="1"/>
  <c r="E237" i="1" s="1"/>
  <c r="I237" i="1" s="1"/>
  <c r="I235" i="1" l="1"/>
</calcChain>
</file>

<file path=xl/sharedStrings.xml><?xml version="1.0" encoding="utf-8"?>
<sst xmlns="http://schemas.openxmlformats.org/spreadsheetml/2006/main" count="347" uniqueCount="124">
  <si>
    <t>Antragsteller:</t>
  </si>
  <si>
    <t>Anschrift:</t>
  </si>
  <si>
    <t>Bankverbindung:</t>
  </si>
  <si>
    <t>BIC:</t>
  </si>
  <si>
    <t>Name der Bank:</t>
  </si>
  <si>
    <t>Mitgliedsbeitrag Erwachsene:</t>
  </si>
  <si>
    <t>Mitgliedsbeitrag Jugendliche:</t>
  </si>
  <si>
    <t>Erwachsene:</t>
  </si>
  <si>
    <t>Berechnung:</t>
  </si>
  <si>
    <t>x</t>
  </si>
  <si>
    <t>=</t>
  </si>
  <si>
    <t>Aufwendungen für den wiederkehrenden Ausbaubeitrag:</t>
  </si>
  <si>
    <t>Jahre      =</t>
  </si>
  <si>
    <t>(Zuwendungshöchstbetrag 500 €)</t>
  </si>
  <si>
    <t>DE</t>
  </si>
  <si>
    <t>Haßloch, den</t>
  </si>
  <si>
    <t>Hiermit wird erklärt, dass die Ausgaben notwendig waren, dass wirtschaftlich und sparsam verfahren worden ist und die Angaben mit den Büchern und Belegen übereinstimmen.</t>
  </si>
  <si>
    <t>Kontrollsumme:</t>
  </si>
  <si>
    <t>Die Antragstellerin/der Antragstellerin bestätigt, dass sie/er die unter Punkt 1.3.1 genannten Voraussetzungen erfüllen.</t>
  </si>
  <si>
    <t>Unterschrift einer/eines bevollmächtigten Vertreter(in) des Antragsteller/der Antragstellerin</t>
  </si>
  <si>
    <t>Vertragsnummer/Zähler</t>
  </si>
  <si>
    <t>1.</t>
  </si>
  <si>
    <t>2.</t>
  </si>
  <si>
    <t>3.</t>
  </si>
  <si>
    <t>4.</t>
  </si>
  <si>
    <t>5.</t>
  </si>
  <si>
    <t>Mitgliederzahlen zum 31.12. des Vorjahres:</t>
  </si>
  <si>
    <t>Haßlocher Jugendliche:</t>
  </si>
  <si>
    <t>ideeller Anteil in %</t>
  </si>
  <si>
    <t>ermittelter Fehlbetrag (Aufwendungen abzgl. Erträge)</t>
  </si>
  <si>
    <t>Jugendliche mit Wohnsitz in Haßloch:</t>
  </si>
  <si>
    <t>Jugendliche mit Wohnsitz in anderen Orten:</t>
  </si>
  <si>
    <t>Förderquote</t>
  </si>
  <si>
    <t>Aufwendungen für Gas</t>
  </si>
  <si>
    <t>Aufwendungen für Wasser (ohne Abwasser)</t>
  </si>
  <si>
    <t>insgesamt:</t>
  </si>
  <si>
    <t>I) Allgemeine Angaben</t>
  </si>
  <si>
    <t>II) Erfüllung der Voraussetzungen (Punkt 1.3. der Richtlinie)</t>
  </si>
  <si>
    <t>III) Allgemeine Zuwendungen (Punkt 1.6 der Richtlinie) für den ideellen Bereich</t>
  </si>
  <si>
    <t xml:space="preserve">Energiekosten (Punkt 1.6.1 der Richtlinie) </t>
  </si>
  <si>
    <t xml:space="preserve">Wasser -ohne Abwasser- (Punkt 1.6.2 der Richtlinie) </t>
  </si>
  <si>
    <t xml:space="preserve">Wiederkehrende Ausbaubeiträge (Punkt 1.6.4 der Richtlinie) </t>
  </si>
  <si>
    <t xml:space="preserve">Vereinsjubiläen (Punkt 1.6.5 der Richtlinie) </t>
  </si>
  <si>
    <t xml:space="preserve">Veranstaltungen überregionaler Art (Punkt 1.6.6 der Richtlinie) </t>
  </si>
  <si>
    <t>m² x</t>
  </si>
  <si>
    <t xml:space="preserve">Jugendarbeit (Punkt 1.6.3 der Richtlinie) </t>
  </si>
  <si>
    <t>Außensportanlagen (Rasenplätze) je m² nutzbare Sportfläche (Buchstabe A)</t>
  </si>
  <si>
    <t>Tennisplätze (mit Tennenbelag) pro Platz (Buchstabe C)</t>
  </si>
  <si>
    <t>Umkleideräume je m² Umkleide-, Dusch- und Waschraumfläche  (Buchstabe D)</t>
  </si>
  <si>
    <t>Sporthallen (ohne Tennishallen und Kegelbahnen) je m²  nutzbare Sportfläche  (Buchstabe E)</t>
  </si>
  <si>
    <t>Schießsportanlagen je Schießstand  (Buchstabe F)</t>
  </si>
  <si>
    <t>Betriebskosten von Trainingsbeleuchtungen für Außensportanlagen  (Buchstabe G)</t>
  </si>
  <si>
    <t>bis zu einer Leistung von   5.000 W</t>
  </si>
  <si>
    <t xml:space="preserve">bis zu einer Leistung von 10.000 W </t>
  </si>
  <si>
    <t>bis zu einer Leistung von 15.000 W</t>
  </si>
  <si>
    <t>bis zu einer Leistung von 20.000 W</t>
  </si>
  <si>
    <t>bis zu einer Leistung von 25.000 W</t>
  </si>
  <si>
    <t>bis zu einer Leistung von 30.000 W</t>
  </si>
  <si>
    <t>bei einer Leistung über    30.000 W</t>
  </si>
  <si>
    <t>Außensportanlagen (Hartplätze und Kunstrasenplätze) je m² nutzbare Sportfläche (Buchstabe B)</t>
  </si>
  <si>
    <t>Anzahl</t>
  </si>
  <si>
    <t>Welches Jubiläum wird gefeiert?</t>
  </si>
  <si>
    <t>Außensportanlagen (Rasenplätze) je m² nutzbare Sportfläche (Buchstabe H)</t>
  </si>
  <si>
    <t xml:space="preserve">nur gültig für </t>
  </si>
  <si>
    <t>den Segelflugsportverein für das Segelfluggelände,</t>
  </si>
  <si>
    <t>Interner Buchungshinweis der Gemeinde</t>
  </si>
  <si>
    <t xml:space="preserve">Anlagen </t>
  </si>
  <si>
    <t>541901 Zuwendungen Jugendarbeit</t>
  </si>
  <si>
    <t>541 902 Zuwendungen Vereinsanlagen</t>
  </si>
  <si>
    <t>541 903 Zuwendungen allgemein</t>
  </si>
  <si>
    <t>541904 Zuwendungen Energie &amp; Wasser</t>
  </si>
  <si>
    <t>541905 Zuwendungen WAB</t>
  </si>
  <si>
    <t>Gesamtzuwendungen:</t>
  </si>
  <si>
    <r>
      <t xml:space="preserve">Wurden bis zum 31.12.2015 energiesparende Maßnahmen durchgeführt, 
welche durch die Gemeinde  gefördert wurden? 
</t>
    </r>
    <r>
      <rPr>
        <b/>
        <sz val="8"/>
        <color theme="8" tint="-0.249977111117893"/>
        <rFont val="Calibri"/>
        <family val="2"/>
        <scheme val="minor"/>
      </rPr>
      <t>Bitte geben Sie "Ja" oder "Nein" in das Feld ein!</t>
    </r>
  </si>
  <si>
    <r>
      <t>Wann wurde die letzte staatlich anerkannte Energieberatung gemäß Nr. 1.6.1 Buchstabe A durchgeführt?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theme="8" tint="-0.249977111117893"/>
        <rFont val="Calibri"/>
        <family val="2"/>
        <scheme val="minor"/>
      </rPr>
      <t>(Bitte Datum eingeben TT.MM.JJJJ)</t>
    </r>
  </si>
  <si>
    <t>den Pfälzischen Rennverein für das Geläuf der Pferderennbahn,</t>
  </si>
  <si>
    <t>auswärtige Jugendliche:</t>
  </si>
  <si>
    <t>Aufwendungen</t>
  </si>
  <si>
    <t>anrechenbare Aufwendungen</t>
  </si>
  <si>
    <t>-</t>
  </si>
  <si>
    <t>Erstattungen</t>
  </si>
  <si>
    <t>förderfähige Aufwendungen</t>
  </si>
  <si>
    <t>Fördersatz</t>
  </si>
  <si>
    <t>Förderbetrag</t>
  </si>
  <si>
    <t>förderfähige Aufwendungen (Wärme)</t>
  </si>
  <si>
    <t>Ermittlung des Förderbetrages (Wärme)</t>
  </si>
  <si>
    <t>förderfähige Aufwendungen (Wasser)</t>
  </si>
  <si>
    <t>förderfähige Aufwendungen (Strom)</t>
  </si>
  <si>
    <t>förderfähige Aufwendungen (Gas)</t>
  </si>
  <si>
    <t xml:space="preserve">IBAN:   </t>
  </si>
  <si>
    <t>Telefon:</t>
  </si>
  <si>
    <t>E-Mail:</t>
  </si>
  <si>
    <t>Ansprechpartner bei Rückfragen:</t>
  </si>
  <si>
    <t>00.00.0000</t>
  </si>
  <si>
    <r>
      <rPr>
        <b/>
        <sz val="20"/>
        <color theme="1"/>
        <rFont val="Calibri"/>
        <family val="2"/>
        <scheme val="minor"/>
      </rPr>
      <t>F Ö R D E R U N G</t>
    </r>
    <r>
      <rPr>
        <sz val="11"/>
        <color theme="1"/>
        <rFont val="Calibri"/>
        <family val="2"/>
        <scheme val="minor"/>
      </rPr>
      <t xml:space="preserve">
gemäß den Richtlinien für die Förderung der Vereine und Jugendarbeit vom 15.07.2015</t>
    </r>
  </si>
  <si>
    <t>V) Besondere Zuwendungen (Punkt 3 der Richtlinie)</t>
  </si>
  <si>
    <t>Work with People – Theater e. V. (Punkt 3.2.4 der Richtlinie)</t>
  </si>
  <si>
    <t>Allgemeiner Radsportclub Pfeil Haßloch e.V. (Punkt 3.2.3 der Richtlinie)</t>
  </si>
  <si>
    <t>Kulturverein „Ältestes Haus“ Haßloch e.V. (Punkt 3.2.2 der Richtlinie)</t>
  </si>
  <si>
    <t>Theaterverein 1926 Haßloch e.V. (Punkt 3.2.1 der Richtlinie)</t>
  </si>
  <si>
    <t>Fehlbetrag aus Veranstaltungen</t>
  </si>
  <si>
    <t xml:space="preserve">Alle besonderen Zuwendungen bedürfen eines Verwendungsnachweises der entstandenen Kosten und werden nur im Rahmen einer Fehlbetragszuwendung gewährt. </t>
  </si>
  <si>
    <t>Fehlbetrag</t>
  </si>
  <si>
    <t>aus Unterhaltung Freilichtbühne</t>
  </si>
  <si>
    <t>aus Spielbetrieb</t>
  </si>
  <si>
    <t>max. Förderung</t>
  </si>
  <si>
    <t>Abrechnung</t>
  </si>
  <si>
    <t>Vorauszahlung</t>
  </si>
  <si>
    <t>Auszahlung</t>
  </si>
  <si>
    <t>den Verein für Deutsche Schäferhunde e.V.</t>
  </si>
  <si>
    <t>den Modellflugverein für das Modellfluggelände,</t>
  </si>
  <si>
    <t>Bitte geben Sie hier den Stand Mitgliedsbeiträge zum 01.01. des  Jahres ein, für welches eine Förderung beantragt wird.</t>
  </si>
  <si>
    <t xml:space="preserve">Die Antragstellerin/der Antragstellerin erhebt mindestens, die unter Punkt 1.3.2 festgelegten Mindestbeiträge.  </t>
  </si>
  <si>
    <t>Bitte geben Sie hier das Beitrittsdatum ein.</t>
  </si>
  <si>
    <t>VI) Erklärung:</t>
  </si>
  <si>
    <t>VII) Zusammenfassung der beantragten Förderung:</t>
  </si>
  <si>
    <t>IV)  Zuwendungen für Unterhaltung und Pflege von Sportanlagen (Punkt 2.2 der Richtlinie)</t>
  </si>
  <si>
    <t>Zuwendung der Gemeinde Haßloch</t>
  </si>
  <si>
    <t>Ermittlung des Förderbetrages (Strom)</t>
  </si>
  <si>
    <t xml:space="preserve">Die Antragstellerin/der Antragsteller ist gemäß Punkt 1.6.3 der rheinland-pfälzischen Rahmenvereinbarung nach § 72 A SGB VIII vom 23.01.2014 beigetreten. </t>
  </si>
  <si>
    <t>nein</t>
  </si>
  <si>
    <t>Jugendliche (ingesamt):</t>
  </si>
  <si>
    <t>Name, Vorname:</t>
  </si>
  <si>
    <t>Vorlage (Stand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</si>
</sst>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[Red]\-#,##0\ "/>
    <numFmt numFmtId="165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8" fontId="6" fillId="2" borderId="0" xfId="0" applyNumberFormat="1" applyFont="1" applyFill="1" applyAlignment="1" applyProtection="1">
      <alignment horizontal="right" vertical="center" wrapText="1"/>
      <protection locked="0"/>
    </xf>
    <xf numFmtId="8" fontId="5" fillId="0" borderId="0" xfId="0" applyNumberFormat="1" applyFont="1" applyAlignment="1">
      <alignment horizontal="right" vertical="center" wrapText="1"/>
    </xf>
    <xf numFmtId="8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 indent="1"/>
    </xf>
    <xf numFmtId="0" fontId="5" fillId="0" borderId="0" xfId="0" applyFont="1" applyAlignment="1" applyProtection="1">
      <alignment horizontal="right" vertical="center" wrapText="1" indent="1"/>
    </xf>
    <xf numFmtId="8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left" vertical="center" wrapText="1"/>
    </xf>
    <xf numFmtId="0" fontId="12" fillId="0" borderId="0" xfId="3" applyFont="1" applyFill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 indent="3"/>
    </xf>
    <xf numFmtId="0" fontId="5" fillId="0" borderId="0" xfId="0" applyFont="1" applyAlignment="1" applyProtection="1">
      <alignment vertical="center" wrapText="1"/>
    </xf>
    <xf numFmtId="8" fontId="5" fillId="0" borderId="0" xfId="0" applyNumberFormat="1" applyFont="1" applyFill="1" applyAlignment="1">
      <alignment horizontal="right" vertical="center" wrapText="1" indent="1"/>
    </xf>
    <xf numFmtId="9" fontId="14" fillId="0" borderId="0" xfId="2" applyFont="1" applyFill="1" applyBorder="1" applyAlignment="1" applyProtection="1">
      <alignment horizontal="center" vertical="center" wrapText="1"/>
    </xf>
    <xf numFmtId="8" fontId="13" fillId="0" borderId="0" xfId="0" applyNumberFormat="1" applyFont="1" applyBorder="1" applyAlignment="1" applyProtection="1">
      <alignment horizontal="right" vertical="center" indent="1"/>
    </xf>
    <xf numFmtId="0" fontId="0" fillId="4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3" fontId="13" fillId="0" borderId="0" xfId="0" applyNumberFormat="1" applyFont="1" applyFill="1" applyAlignment="1" applyProtection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8" fontId="14" fillId="0" borderId="0" xfId="0" applyNumberFormat="1" applyFont="1" applyAlignment="1">
      <alignment horizontal="right" vertical="center" wrapText="1"/>
    </xf>
    <xf numFmtId="14" fontId="14" fillId="0" borderId="5" xfId="0" applyNumberFormat="1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/>
    </xf>
    <xf numFmtId="9" fontId="14" fillId="0" borderId="9" xfId="2" applyFont="1" applyFill="1" applyBorder="1" applyAlignment="1" applyProtection="1">
      <alignment horizontal="center" vertical="center" wrapText="1"/>
    </xf>
    <xf numFmtId="8" fontId="14" fillId="0" borderId="9" xfId="0" applyNumberFormat="1" applyFont="1" applyBorder="1" applyAlignment="1" applyProtection="1">
      <alignment horizontal="right" vertical="center" indent="1"/>
    </xf>
    <xf numFmtId="0" fontId="14" fillId="0" borderId="6" xfId="0" applyFont="1" applyBorder="1" applyAlignment="1" applyProtection="1">
      <alignment horizontal="center" vertical="center"/>
    </xf>
    <xf numFmtId="9" fontId="14" fillId="0" borderId="6" xfId="2" applyFont="1" applyFill="1" applyBorder="1" applyAlignment="1" applyProtection="1">
      <alignment horizontal="center" vertical="center" wrapText="1"/>
    </xf>
    <xf numFmtId="8" fontId="14" fillId="0" borderId="6" xfId="0" applyNumberFormat="1" applyFont="1" applyBorder="1" applyAlignment="1" applyProtection="1">
      <alignment horizontal="right" vertical="center" indent="1"/>
    </xf>
    <xf numFmtId="0" fontId="14" fillId="0" borderId="7" xfId="0" applyFont="1" applyBorder="1" applyAlignment="1" applyProtection="1">
      <alignment horizontal="center" vertical="center"/>
    </xf>
    <xf numFmtId="0" fontId="7" fillId="0" borderId="0" xfId="0" applyFont="1" applyFill="1" applyAlignment="1">
      <alignment horizontal="left" vertical="center" wrapText="1" inden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 indent="2"/>
    </xf>
    <xf numFmtId="0" fontId="5" fillId="0" borderId="0" xfId="0" applyFont="1" applyAlignment="1">
      <alignment horizontal="right" vertical="center" wrapText="1"/>
    </xf>
    <xf numFmtId="0" fontId="0" fillId="3" borderId="4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 indent="1"/>
    </xf>
    <xf numFmtId="0" fontId="19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0" fillId="0" borderId="0" xfId="0" applyFont="1" applyAlignment="1">
      <alignment horizontal="right" vertical="center" wrapText="1" indent="1"/>
    </xf>
    <xf numFmtId="165" fontId="6" fillId="2" borderId="0" xfId="0" applyNumberFormat="1" applyFont="1" applyFill="1" applyAlignment="1" applyProtection="1">
      <alignment horizontal="right" vertical="center" wrapText="1"/>
      <protection locked="0"/>
    </xf>
    <xf numFmtId="0" fontId="6" fillId="0" borderId="0" xfId="0" applyFont="1" applyAlignment="1">
      <alignment vertical="center" wrapText="1"/>
    </xf>
    <xf numFmtId="8" fontId="0" fillId="0" borderId="0" xfId="0" applyNumberFormat="1" applyFont="1" applyAlignment="1">
      <alignment vertical="center" wrapText="1"/>
    </xf>
    <xf numFmtId="8" fontId="6" fillId="4" borderId="4" xfId="0" applyNumberFormat="1" applyFont="1" applyFill="1" applyBorder="1" applyAlignment="1">
      <alignment horizontal="right" vertical="center" wrapText="1" indent="1"/>
    </xf>
    <xf numFmtId="8" fontId="5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top" wrapText="1"/>
    </xf>
    <xf numFmtId="165" fontId="6" fillId="2" borderId="0" xfId="0" applyNumberFormat="1" applyFont="1" applyFill="1" applyAlignment="1" applyProtection="1">
      <alignment horizontal="right" vertical="center" wrapText="1" indent="1"/>
      <protection locked="0"/>
    </xf>
    <xf numFmtId="12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/>
    </xf>
    <xf numFmtId="8" fontId="14" fillId="0" borderId="0" xfId="1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10" fontId="6" fillId="0" borderId="5" xfId="2" applyNumberFormat="1" applyFont="1" applyFill="1" applyBorder="1" applyAlignment="1" applyProtection="1">
      <alignment horizontal="center" vertical="center" wrapText="1"/>
    </xf>
    <xf numFmtId="8" fontId="5" fillId="0" borderId="0" xfId="0" applyNumberFormat="1" applyFont="1" applyAlignment="1" applyProtection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14" fillId="0" borderId="5" xfId="0" applyFont="1" applyBorder="1" applyAlignment="1" applyProtection="1">
      <alignment horizontal="center" vertical="center"/>
    </xf>
    <xf numFmtId="8" fontId="14" fillId="0" borderId="5" xfId="0" applyNumberFormat="1" applyFont="1" applyBorder="1" applyAlignment="1" applyProtection="1">
      <alignment horizontal="right" vertical="center" indent="1"/>
    </xf>
    <xf numFmtId="9" fontId="14" fillId="0" borderId="5" xfId="2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10" fontId="14" fillId="0" borderId="0" xfId="2" applyNumberFormat="1" applyFont="1" applyFill="1" applyBorder="1" applyAlignment="1" applyProtection="1">
      <alignment horizontal="center" vertical="center" wrapText="1"/>
    </xf>
    <xf numFmtId="8" fontId="13" fillId="0" borderId="5" xfId="0" applyNumberFormat="1" applyFont="1" applyBorder="1" applyAlignment="1" applyProtection="1">
      <alignment horizontal="right" vertical="center" indent="1"/>
    </xf>
    <xf numFmtId="49" fontId="13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9" fontId="13" fillId="0" borderId="0" xfId="2" applyFont="1" applyFill="1" applyBorder="1" applyAlignment="1" applyProtection="1">
      <alignment horizontal="center" vertical="center" wrapText="1"/>
    </xf>
    <xf numFmtId="40" fontId="13" fillId="0" borderId="0" xfId="0" applyNumberFormat="1" applyFont="1" applyFill="1" applyBorder="1" applyAlignment="1" applyProtection="1">
      <alignment horizontal="right" vertical="center" wrapText="1"/>
    </xf>
    <xf numFmtId="40" fontId="0" fillId="0" borderId="0" xfId="0" applyNumberFormat="1" applyFont="1" applyAlignment="1">
      <alignment vertical="center" wrapText="1"/>
    </xf>
    <xf numFmtId="0" fontId="25" fillId="5" borderId="5" xfId="0" applyFont="1" applyFill="1" applyBorder="1" applyAlignment="1" applyProtection="1">
      <alignment horizontal="center" vertical="center"/>
    </xf>
    <xf numFmtId="8" fontId="25" fillId="5" borderId="5" xfId="0" applyNumberFormat="1" applyFont="1" applyFill="1" applyBorder="1" applyAlignment="1" applyProtection="1">
      <alignment horizontal="right" vertical="center" indent="1"/>
    </xf>
    <xf numFmtId="40" fontId="13" fillId="0" borderId="5" xfId="0" applyNumberFormat="1" applyFont="1" applyFill="1" applyBorder="1" applyAlignment="1" applyProtection="1">
      <alignment horizontal="center" vertical="center"/>
    </xf>
    <xf numFmtId="40" fontId="13" fillId="0" borderId="5" xfId="0" applyNumberFormat="1" applyFont="1" applyBorder="1" applyAlignment="1" applyProtection="1">
      <alignment horizontal="center" vertical="center"/>
    </xf>
    <xf numFmtId="8" fontId="14" fillId="0" borderId="0" xfId="0" applyNumberFormat="1" applyFont="1" applyFill="1" applyBorder="1" applyAlignment="1" applyProtection="1">
      <alignment horizontal="right" vertical="center" indent="1"/>
    </xf>
    <xf numFmtId="49" fontId="14" fillId="0" borderId="8" xfId="0" applyNumberFormat="1" applyFont="1" applyFill="1" applyBorder="1" applyAlignment="1" applyProtection="1">
      <alignment horizontal="right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164" fontId="6" fillId="0" borderId="5" xfId="0" applyNumberFormat="1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8" fontId="15" fillId="2" borderId="7" xfId="0" applyNumberFormat="1" applyFont="1" applyFill="1" applyBorder="1" applyAlignment="1" applyProtection="1">
      <alignment horizontal="right" vertical="center" wrapText="1" indent="1"/>
      <protection locked="0"/>
    </xf>
    <xf numFmtId="8" fontId="15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0" fontId="15" fillId="2" borderId="7" xfId="2" applyNumberFormat="1" applyFont="1" applyFill="1" applyBorder="1" applyAlignment="1" applyProtection="1">
      <alignment horizontal="center" vertical="center" wrapText="1"/>
      <protection locked="0"/>
    </xf>
    <xf numFmtId="10" fontId="15" fillId="2" borderId="6" xfId="2" applyNumberFormat="1" applyFont="1" applyFill="1" applyBorder="1" applyAlignment="1" applyProtection="1">
      <alignment horizontal="center" vertical="center" wrapText="1"/>
      <protection locked="0"/>
    </xf>
    <xf numFmtId="8" fontId="15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10" fontId="15" fillId="2" borderId="9" xfId="2" applyNumberFormat="1" applyFont="1" applyFill="1" applyBorder="1" applyAlignment="1" applyProtection="1">
      <alignment horizontal="center" vertical="center" wrapText="1"/>
      <protection locked="0"/>
    </xf>
    <xf numFmtId="8" fontId="6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2" xfId="0" applyNumberFormat="1" applyFont="1" applyFill="1" applyBorder="1" applyAlignment="1" applyProtection="1">
      <alignment horizontal="right" vertical="center" wrapText="1"/>
    </xf>
    <xf numFmtId="8" fontId="15" fillId="0" borderId="5" xfId="0" applyNumberFormat="1" applyFont="1" applyFill="1" applyBorder="1" applyAlignment="1" applyProtection="1">
      <alignment horizontal="right" vertical="center" wrapText="1" indent="1"/>
    </xf>
    <xf numFmtId="10" fontId="15" fillId="0" borderId="8" xfId="2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right" vertical="center" wrapText="1"/>
    </xf>
    <xf numFmtId="8" fontId="24" fillId="0" borderId="0" xfId="0" applyNumberFormat="1" applyFont="1" applyFill="1" applyBorder="1" applyAlignment="1" applyProtection="1">
      <alignment horizontal="right" vertical="center" wrapText="1" indent="1"/>
    </xf>
    <xf numFmtId="10" fontId="24" fillId="0" borderId="0" xfId="2" applyNumberFormat="1" applyFont="1" applyFill="1" applyBorder="1" applyAlignment="1" applyProtection="1">
      <alignment horizontal="center" vertical="center" wrapText="1"/>
    </xf>
    <xf numFmtId="10" fontId="25" fillId="5" borderId="5" xfId="2" applyNumberFormat="1" applyFont="1" applyFill="1" applyBorder="1" applyAlignment="1" applyProtection="1">
      <alignment horizontal="center" vertical="center" wrapText="1"/>
    </xf>
    <xf numFmtId="40" fontId="0" fillId="0" borderId="0" xfId="0" applyNumberFormat="1" applyFont="1" applyAlignment="1" applyProtection="1">
      <alignment vertical="center" wrapText="1"/>
    </xf>
    <xf numFmtId="10" fontId="24" fillId="0" borderId="5" xfId="2" applyNumberFormat="1" applyFont="1" applyFill="1" applyBorder="1" applyAlignment="1" applyProtection="1">
      <alignment horizontal="center" vertical="center" wrapText="1"/>
    </xf>
    <xf numFmtId="8" fontId="14" fillId="0" borderId="5" xfId="0" applyNumberFormat="1" applyFont="1" applyFill="1" applyBorder="1" applyAlignment="1" applyProtection="1">
      <alignment horizontal="right" vertical="center" indent="1"/>
    </xf>
    <xf numFmtId="49" fontId="15" fillId="0" borderId="0" xfId="0" applyNumberFormat="1" applyFont="1" applyFill="1" applyBorder="1" applyAlignment="1" applyProtection="1">
      <alignment horizontal="right" vertical="center" wrapText="1"/>
    </xf>
    <xf numFmtId="8" fontId="15" fillId="0" borderId="0" xfId="0" applyNumberFormat="1" applyFont="1" applyFill="1" applyBorder="1" applyAlignment="1" applyProtection="1">
      <alignment horizontal="right" vertical="center" wrapText="1" indent="1"/>
    </xf>
    <xf numFmtId="10" fontId="1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shrinkToFit="1"/>
    </xf>
    <xf numFmtId="8" fontId="6" fillId="4" borderId="4" xfId="0" applyNumberFormat="1" applyFont="1" applyFill="1" applyBorder="1" applyAlignment="1">
      <alignment horizontal="right" vertical="center" wrapText="1" indent="1"/>
    </xf>
    <xf numFmtId="0" fontId="23" fillId="0" borderId="0" xfId="0" applyFont="1" applyAlignment="1" applyProtection="1">
      <alignment horizontal="center" vertical="center" shrinkToFit="1"/>
    </xf>
    <xf numFmtId="164" fontId="14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8" fontId="5" fillId="0" borderId="0" xfId="0" applyNumberFormat="1" applyFont="1" applyAlignment="1" applyProtection="1">
      <alignment horizontal="right" vertical="center" shrinkToFit="1"/>
    </xf>
    <xf numFmtId="0" fontId="28" fillId="0" borderId="0" xfId="0" applyFont="1" applyAlignment="1" applyProtection="1">
      <alignment horizontal="center" vertical="center" shrinkToFit="1"/>
    </xf>
    <xf numFmtId="0" fontId="0" fillId="0" borderId="8" xfId="0" applyFont="1" applyBorder="1" applyAlignment="1">
      <alignment vertical="center" wrapText="1"/>
    </xf>
    <xf numFmtId="8" fontId="5" fillId="0" borderId="12" xfId="0" applyNumberFormat="1" applyFont="1" applyBorder="1" applyAlignment="1">
      <alignment horizontal="right" vertical="center" wrapText="1" indent="1"/>
    </xf>
    <xf numFmtId="8" fontId="5" fillId="0" borderId="11" xfId="0" applyNumberFormat="1" applyFont="1" applyBorder="1" applyAlignment="1">
      <alignment horizontal="right" vertical="center" wrapText="1" indent="1"/>
    </xf>
    <xf numFmtId="0" fontId="22" fillId="0" borderId="2" xfId="0" applyFont="1" applyBorder="1" applyAlignment="1">
      <alignment horizontal="center" vertical="center" wrapText="1"/>
    </xf>
    <xf numFmtId="8" fontId="22" fillId="0" borderId="2" xfId="0" applyNumberFormat="1" applyFont="1" applyBorder="1" applyAlignment="1">
      <alignment horizontal="right" vertical="center" wrapText="1" indent="1"/>
    </xf>
    <xf numFmtId="8" fontId="22" fillId="0" borderId="4" xfId="0" applyNumberFormat="1" applyFont="1" applyBorder="1" applyAlignment="1">
      <alignment horizontal="right" vertical="center" wrapText="1" indent="1"/>
    </xf>
    <xf numFmtId="49" fontId="15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9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8" fontId="6" fillId="2" borderId="0" xfId="0" applyNumberFormat="1" applyFont="1" applyFill="1" applyAlignment="1" applyProtection="1">
      <alignment horizontal="right" vertical="center" shrinkToFit="1"/>
      <protection locked="0"/>
    </xf>
    <xf numFmtId="0" fontId="14" fillId="0" borderId="5" xfId="0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vertical="center" wrapText="1"/>
    </xf>
    <xf numFmtId="8" fontId="6" fillId="0" borderId="4" xfId="0" applyNumberFormat="1" applyFont="1" applyBorder="1" applyAlignment="1">
      <alignment horizontal="righ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8" fontId="11" fillId="0" borderId="8" xfId="0" applyNumberFormat="1" applyFont="1" applyBorder="1" applyAlignment="1">
      <alignment horizontal="right" vertical="center" wrapText="1" indent="1"/>
    </xf>
    <xf numFmtId="8" fontId="22" fillId="2" borderId="8" xfId="0" applyNumberFormat="1" applyFont="1" applyFill="1" applyBorder="1" applyAlignment="1" applyProtection="1">
      <alignment horizontal="right" vertical="center" wrapText="1" indent="1"/>
      <protection locked="0"/>
    </xf>
    <xf numFmtId="8" fontId="11" fillId="0" borderId="12" xfId="0" applyNumberFormat="1" applyFont="1" applyBorder="1" applyAlignment="1">
      <alignment horizontal="right" vertical="center" wrapText="1" indent="1"/>
    </xf>
    <xf numFmtId="8" fontId="11" fillId="0" borderId="0" xfId="0" applyNumberFormat="1" applyFont="1" applyBorder="1" applyAlignment="1">
      <alignment horizontal="right" vertical="center" wrapText="1" indent="1"/>
    </xf>
    <xf numFmtId="0" fontId="11" fillId="0" borderId="0" xfId="0" applyFont="1" applyBorder="1" applyAlignment="1">
      <alignment horizontal="center" vertical="center" wrapText="1"/>
    </xf>
    <xf numFmtId="8" fontId="22" fillId="2" borderId="0" xfId="0" applyNumberFormat="1" applyFont="1" applyFill="1" applyBorder="1" applyAlignment="1" applyProtection="1">
      <alignment horizontal="right" vertical="center" wrapText="1" indent="1"/>
      <protection locked="0"/>
    </xf>
    <xf numFmtId="8" fontId="11" fillId="0" borderId="11" xfId="0" applyNumberFormat="1" applyFont="1" applyBorder="1" applyAlignment="1">
      <alignment horizontal="right" vertical="center" wrapText="1" indent="1"/>
    </xf>
    <xf numFmtId="8" fontId="11" fillId="0" borderId="1" xfId="0" applyNumberFormat="1" applyFont="1" applyBorder="1" applyAlignment="1">
      <alignment horizontal="right" vertical="center" wrapText="1" indent="1"/>
    </xf>
    <xf numFmtId="0" fontId="11" fillId="0" borderId="1" xfId="0" applyFont="1" applyBorder="1" applyAlignment="1">
      <alignment horizontal="center" vertical="center" wrapText="1"/>
    </xf>
    <xf numFmtId="8" fontId="22" fillId="2" borderId="1" xfId="0" applyNumberFormat="1" applyFont="1" applyFill="1" applyBorder="1" applyAlignment="1" applyProtection="1">
      <alignment horizontal="right" vertical="center" wrapText="1" indent="1"/>
      <protection locked="0"/>
    </xf>
    <xf numFmtId="8" fontId="11" fillId="0" borderId="15" xfId="0" applyNumberFormat="1" applyFont="1" applyBorder="1" applyAlignment="1">
      <alignment horizontal="right" vertical="center" wrapText="1" indent="1"/>
    </xf>
    <xf numFmtId="8" fontId="6" fillId="4" borderId="4" xfId="0" applyNumberFormat="1" applyFont="1" applyFill="1" applyBorder="1" applyAlignment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14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0" fillId="2" borderId="5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Fill="1" applyAlignment="1">
      <alignment horizontal="right" vertical="center" wrapText="1"/>
    </xf>
    <xf numFmtId="14" fontId="5" fillId="0" borderId="0" xfId="0" applyNumberFormat="1" applyFont="1" applyFill="1" applyAlignment="1" applyProtection="1">
      <alignment horizontal="left" vertical="center" wrapText="1" inden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right" vertical="center" wrapText="1" indent="2"/>
    </xf>
    <xf numFmtId="0" fontId="2" fillId="3" borderId="3" xfId="0" applyFont="1" applyFill="1" applyBorder="1" applyAlignment="1" applyProtection="1">
      <alignment horizontal="left" vertical="center" wrapText="1" indent="1"/>
    </xf>
    <xf numFmtId="0" fontId="2" fillId="3" borderId="2" xfId="0" applyFont="1" applyFill="1" applyBorder="1" applyAlignment="1" applyProtection="1">
      <alignment horizontal="left" vertical="center" wrapText="1" indent="1"/>
    </xf>
    <xf numFmtId="0" fontId="2" fillId="3" borderId="4" xfId="0" applyFont="1" applyFill="1" applyBorder="1" applyAlignment="1" applyProtection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22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6" fillId="4" borderId="2" xfId="0" applyFont="1" applyFill="1" applyBorder="1" applyAlignment="1">
      <alignment horizontal="left" vertical="center" wrapText="1" indent="1"/>
    </xf>
    <xf numFmtId="0" fontId="0" fillId="3" borderId="5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 applyProtection="1">
      <alignment horizontal="left" vertical="center" indent="1" shrinkToFit="1"/>
      <protection locked="0"/>
    </xf>
    <xf numFmtId="0" fontId="6" fillId="2" borderId="2" xfId="0" applyFont="1" applyFill="1" applyBorder="1" applyAlignment="1" applyProtection="1">
      <alignment horizontal="left" vertical="center" indent="1" shrinkToFit="1"/>
      <protection locked="0"/>
    </xf>
    <xf numFmtId="0" fontId="6" fillId="2" borderId="4" xfId="0" applyFont="1" applyFill="1" applyBorder="1" applyAlignment="1" applyProtection="1">
      <alignment horizontal="left" vertical="center" indent="1" shrinkToFit="1"/>
      <protection locked="0"/>
    </xf>
    <xf numFmtId="0" fontId="6" fillId="2" borderId="5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left" vertical="center" indent="1" shrinkToFit="1"/>
      <protection locked="0"/>
    </xf>
    <xf numFmtId="0" fontId="6" fillId="0" borderId="0" xfId="0" applyFont="1" applyFill="1" applyAlignment="1">
      <alignment horizontal="left" vertical="center" indent="2" shrinkToFit="1"/>
    </xf>
    <xf numFmtId="0" fontId="6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right" vertical="center" wrapText="1" inden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7" fontId="6" fillId="2" borderId="0" xfId="1" applyNumberFormat="1" applyFont="1" applyFill="1" applyAlignment="1" applyProtection="1">
      <alignment horizontal="center" vertical="center" wrapText="1"/>
      <protection locked="0"/>
    </xf>
    <xf numFmtId="49" fontId="25" fillId="5" borderId="5" xfId="0" applyNumberFormat="1" applyFont="1" applyFill="1" applyBorder="1" applyAlignment="1" applyProtection="1">
      <alignment horizontal="center" vertical="center" wrapText="1"/>
    </xf>
    <xf numFmtId="8" fontId="24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right" vertical="center" wrapText="1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5"/>
    </xf>
    <xf numFmtId="0" fontId="14" fillId="0" borderId="0" xfId="0" applyFont="1" applyAlignment="1">
      <alignment horizontal="left" vertical="center" wrapText="1" inden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 indent="2"/>
    </xf>
    <xf numFmtId="0" fontId="6" fillId="0" borderId="11" xfId="0" applyFont="1" applyBorder="1" applyAlignment="1">
      <alignment horizontal="left" vertical="center" wrapText="1" indent="2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>
      <alignment horizontal="left" vertical="center" wrapText="1" indent="4"/>
    </xf>
    <xf numFmtId="0" fontId="29" fillId="0" borderId="1" xfId="0" applyFont="1" applyBorder="1" applyAlignment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5" borderId="5" xfId="0" applyFont="1" applyFill="1" applyBorder="1" applyAlignment="1" applyProtection="1">
      <alignment horizontal="center" vertical="center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160316</xdr:colOff>
      <xdr:row>0</xdr:row>
      <xdr:rowOff>60326</xdr:rowOff>
    </xdr:from>
    <xdr:to>
      <xdr:col>10</xdr:col>
      <xdr:colOff>594428</xdr:colOff>
      <xdr:row>0</xdr:row>
      <xdr:rowOff>555626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616" y="60326"/>
          <a:ext cx="434112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237"/>
  <sheetViews>
    <sheetView showGridLines="0" tabSelected="1" zoomScale="170" zoomScaleNormal="170" zoomScaleSheetLayoutView="100" workbookViewId="0">
      <selection activeCell="L1" sqref="L1"/>
    </sheetView>
  </sheetViews>
  <sheetFormatPr baseColWidth="10" defaultColWidth="11.44140625" defaultRowHeight="14.4" x14ac:dyDescent="0.3"/>
  <cols>
    <col min="1" max="1" width="3.5546875" style="45" customWidth="1"/>
    <col min="2" max="2" width="17.109375" style="45" customWidth="1"/>
    <col min="3" max="3" width="11.44140625" style="45"/>
    <col min="4" max="4" width="4.33203125" style="45" customWidth="1"/>
    <col min="5" max="5" width="11.44140625" style="45"/>
    <col min="6" max="6" width="3.6640625" style="45" customWidth="1"/>
    <col min="7" max="7" width="12" style="45" customWidth="1"/>
    <col min="8" max="8" width="3.6640625" style="45" customWidth="1"/>
    <col min="9" max="9" width="9.88671875" style="45" customWidth="1"/>
    <col min="10" max="10" width="3.6640625" style="45" customWidth="1"/>
    <col min="11" max="11" width="12" style="45" bestFit="1" customWidth="1"/>
    <col min="12" max="16384" width="11.44140625" style="45"/>
  </cols>
  <sheetData>
    <row r="1" spans="1:11" ht="50.25" customHeight="1" x14ac:dyDescent="0.3">
      <c r="A1" s="198" t="s">
        <v>94</v>
      </c>
      <c r="B1" s="198"/>
      <c r="C1" s="198"/>
      <c r="D1" s="198"/>
      <c r="E1" s="198"/>
      <c r="F1" s="198"/>
      <c r="G1" s="198"/>
      <c r="H1" s="198"/>
      <c r="I1" s="198"/>
      <c r="J1" s="199"/>
      <c r="K1" s="44"/>
    </row>
    <row r="2" spans="1:11" x14ac:dyDescent="0.3">
      <c r="A2" s="46"/>
      <c r="B2" s="46"/>
      <c r="C2" s="46"/>
      <c r="D2" s="46"/>
      <c r="E2" s="46"/>
      <c r="F2" s="46"/>
      <c r="G2" s="46"/>
      <c r="H2" s="46"/>
      <c r="J2" s="209" t="s">
        <v>123</v>
      </c>
      <c r="K2" s="209"/>
    </row>
    <row r="3" spans="1:11" x14ac:dyDescent="0.3">
      <c r="A3" s="46"/>
      <c r="B3" s="46"/>
      <c r="C3" s="46"/>
      <c r="D3" s="46"/>
      <c r="E3" s="46"/>
      <c r="F3" s="46"/>
      <c r="G3" s="46"/>
      <c r="H3" s="46"/>
      <c r="J3" s="95"/>
      <c r="K3" s="95"/>
    </row>
    <row r="4" spans="1:11" ht="18" customHeight="1" x14ac:dyDescent="0.3">
      <c r="A4" s="200" t="s">
        <v>36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s="47" customFormat="1" ht="12.75" customHeight="1" x14ac:dyDescent="0.3">
      <c r="A5" s="1"/>
      <c r="B5" s="1"/>
    </row>
    <row r="6" spans="1:11" ht="15" customHeight="1" x14ac:dyDescent="0.3">
      <c r="A6" s="206" t="s">
        <v>0</v>
      </c>
      <c r="B6" s="206"/>
      <c r="C6" s="201"/>
      <c r="D6" s="202"/>
      <c r="E6" s="202"/>
      <c r="F6" s="202"/>
      <c r="G6" s="202"/>
      <c r="H6" s="202"/>
      <c r="I6" s="202"/>
      <c r="J6" s="202"/>
      <c r="K6" s="203"/>
    </row>
    <row r="7" spans="1:11" s="47" customFormat="1" ht="9.9" customHeight="1" x14ac:dyDescent="0.3">
      <c r="A7" s="42"/>
      <c r="B7" s="42"/>
      <c r="C7" s="3"/>
      <c r="D7" s="3"/>
      <c r="E7" s="3"/>
      <c r="F7" s="3"/>
      <c r="G7" s="3"/>
      <c r="H7" s="3"/>
    </row>
    <row r="8" spans="1:11" ht="15.75" customHeight="1" x14ac:dyDescent="0.3">
      <c r="A8" s="207" t="s">
        <v>1</v>
      </c>
      <c r="B8" s="207"/>
      <c r="C8" s="201"/>
      <c r="D8" s="202"/>
      <c r="E8" s="202"/>
      <c r="F8" s="202"/>
      <c r="G8" s="202"/>
      <c r="H8" s="202"/>
      <c r="I8" s="202"/>
      <c r="J8" s="202"/>
      <c r="K8" s="203"/>
    </row>
    <row r="9" spans="1:11" s="47" customFormat="1" ht="9.9" customHeight="1" x14ac:dyDescent="0.3">
      <c r="A9" s="42"/>
      <c r="B9" s="42"/>
      <c r="C9" s="3"/>
      <c r="D9" s="3"/>
      <c r="E9" s="3"/>
      <c r="F9" s="3"/>
      <c r="G9" s="3"/>
      <c r="H9" s="3"/>
    </row>
    <row r="10" spans="1:11" x14ac:dyDescent="0.3">
      <c r="A10" s="207" t="s">
        <v>2</v>
      </c>
      <c r="B10" s="207"/>
      <c r="C10" s="9" t="s">
        <v>89</v>
      </c>
      <c r="D10" s="204" t="s">
        <v>14</v>
      </c>
      <c r="E10" s="204"/>
      <c r="F10" s="204"/>
      <c r="G10" s="204"/>
      <c r="H10" s="204"/>
      <c r="I10" s="204"/>
      <c r="J10" s="204"/>
      <c r="K10" s="204"/>
    </row>
    <row r="11" spans="1:11" s="47" customFormat="1" ht="9.9" customHeight="1" x14ac:dyDescent="0.3">
      <c r="A11" s="4"/>
      <c r="B11" s="4"/>
      <c r="C11" s="39"/>
      <c r="D11" s="38"/>
      <c r="E11" s="38"/>
      <c r="F11" s="38"/>
      <c r="G11" s="38"/>
      <c r="H11" s="38"/>
      <c r="I11" s="48"/>
      <c r="J11" s="48"/>
    </row>
    <row r="12" spans="1:11" x14ac:dyDescent="0.3">
      <c r="A12" s="5"/>
      <c r="B12" s="208" t="s">
        <v>3</v>
      </c>
      <c r="C12" s="208"/>
      <c r="D12" s="204"/>
      <c r="E12" s="204"/>
      <c r="F12" s="204"/>
      <c r="G12" s="204"/>
      <c r="H12" s="204"/>
      <c r="I12" s="204"/>
      <c r="J12" s="204"/>
      <c r="K12" s="204"/>
    </row>
    <row r="13" spans="1:11" s="47" customFormat="1" ht="9.9" customHeight="1" x14ac:dyDescent="0.3">
      <c r="A13" s="3"/>
      <c r="B13" s="39"/>
      <c r="C13" s="39"/>
      <c r="D13" s="38"/>
      <c r="E13" s="38"/>
      <c r="F13" s="38"/>
      <c r="G13" s="38"/>
      <c r="H13" s="38"/>
      <c r="I13" s="48"/>
      <c r="J13" s="48"/>
    </row>
    <row r="14" spans="1:11" x14ac:dyDescent="0.3">
      <c r="A14" s="5"/>
      <c r="B14" s="208" t="s">
        <v>4</v>
      </c>
      <c r="C14" s="208"/>
      <c r="D14" s="205"/>
      <c r="E14" s="205"/>
      <c r="F14" s="205"/>
      <c r="G14" s="205"/>
      <c r="H14" s="205"/>
      <c r="I14" s="205"/>
      <c r="J14" s="205"/>
      <c r="K14" s="205"/>
    </row>
    <row r="15" spans="1:11" ht="12.75" customHeight="1" x14ac:dyDescent="0.3"/>
    <row r="16" spans="1:11" s="5" customFormat="1" ht="12.75" customHeight="1" x14ac:dyDescent="0.3">
      <c r="A16" s="226" t="s">
        <v>92</v>
      </c>
      <c r="B16" s="226"/>
      <c r="C16" s="226"/>
      <c r="D16" s="226"/>
      <c r="E16" s="226"/>
      <c r="F16" s="226"/>
      <c r="G16" s="226"/>
    </row>
    <row r="17" spans="1:11" s="5" customFormat="1" ht="12.75" customHeight="1" x14ac:dyDescent="0.3"/>
    <row r="18" spans="1:11" s="5" customFormat="1" ht="12.75" customHeight="1" x14ac:dyDescent="0.3">
      <c r="A18" s="207" t="s">
        <v>122</v>
      </c>
      <c r="B18" s="227"/>
      <c r="C18" s="201"/>
      <c r="D18" s="202"/>
      <c r="E18" s="202"/>
      <c r="F18" s="202"/>
      <c r="G18" s="202"/>
      <c r="H18" s="202"/>
      <c r="I18" s="202"/>
      <c r="J18" s="202"/>
      <c r="K18" s="203"/>
    </row>
    <row r="19" spans="1:11" s="47" customFormat="1" ht="9.9" customHeight="1" x14ac:dyDescent="0.3">
      <c r="A19" s="3"/>
      <c r="B19" s="72"/>
      <c r="C19" s="72"/>
      <c r="D19" s="38"/>
      <c r="E19" s="38"/>
      <c r="F19" s="38"/>
      <c r="G19" s="38"/>
      <c r="H19" s="38"/>
      <c r="I19" s="48"/>
      <c r="J19" s="48"/>
    </row>
    <row r="20" spans="1:11" s="5" customFormat="1" ht="12.75" customHeight="1" x14ac:dyDescent="0.3">
      <c r="A20" s="207" t="s">
        <v>1</v>
      </c>
      <c r="B20" s="227"/>
      <c r="C20" s="201"/>
      <c r="D20" s="202"/>
      <c r="E20" s="202"/>
      <c r="F20" s="202"/>
      <c r="G20" s="202"/>
      <c r="H20" s="202"/>
      <c r="I20" s="202"/>
      <c r="J20" s="202"/>
      <c r="K20" s="203"/>
    </row>
    <row r="21" spans="1:11" s="47" customFormat="1" ht="9.9" customHeight="1" x14ac:dyDescent="0.3">
      <c r="A21" s="3"/>
      <c r="B21" s="72"/>
      <c r="C21" s="72"/>
      <c r="D21" s="38"/>
      <c r="E21" s="38"/>
      <c r="F21" s="38"/>
      <c r="G21" s="38"/>
      <c r="H21" s="38"/>
      <c r="I21" s="48"/>
      <c r="J21" s="48"/>
    </row>
    <row r="22" spans="1:11" s="5" customFormat="1" ht="12.75" customHeight="1" x14ac:dyDescent="0.3">
      <c r="A22" s="207" t="s">
        <v>91</v>
      </c>
      <c r="B22" s="227"/>
      <c r="C22" s="201"/>
      <c r="D22" s="202"/>
      <c r="E22" s="202"/>
      <c r="F22" s="202"/>
      <c r="G22" s="202"/>
      <c r="H22" s="202"/>
      <c r="I22" s="202"/>
      <c r="J22" s="202"/>
      <c r="K22" s="203"/>
    </row>
    <row r="23" spans="1:11" s="47" customFormat="1" ht="9.9" customHeight="1" x14ac:dyDescent="0.3">
      <c r="A23" s="3"/>
      <c r="B23" s="72"/>
      <c r="C23" s="72"/>
      <c r="D23" s="38"/>
      <c r="E23" s="38"/>
      <c r="F23" s="38"/>
      <c r="G23" s="38"/>
      <c r="H23" s="38"/>
      <c r="I23" s="48"/>
      <c r="J23" s="48"/>
    </row>
    <row r="24" spans="1:11" s="5" customFormat="1" ht="12.75" customHeight="1" x14ac:dyDescent="0.3">
      <c r="A24" s="207" t="s">
        <v>90</v>
      </c>
      <c r="B24" s="227"/>
      <c r="C24" s="205"/>
      <c r="D24" s="205"/>
      <c r="E24" s="205"/>
      <c r="F24" s="205"/>
    </row>
    <row r="25" spans="1:11" x14ac:dyDescent="0.3">
      <c r="A25" s="46"/>
      <c r="B25" s="46"/>
      <c r="C25" s="46"/>
      <c r="D25" s="46"/>
      <c r="E25" s="46"/>
      <c r="F25" s="46"/>
      <c r="G25" s="46"/>
      <c r="H25" s="46"/>
      <c r="J25" s="135"/>
      <c r="K25" s="135"/>
    </row>
    <row r="26" spans="1:11" ht="18" customHeight="1" x14ac:dyDescent="0.3">
      <c r="A26" s="162" t="s">
        <v>37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4"/>
    </row>
    <row r="27" spans="1:11" x14ac:dyDescent="0.3">
      <c r="A27" s="46"/>
      <c r="B27" s="46"/>
      <c r="C27" s="46"/>
      <c r="D27" s="46"/>
      <c r="E27" s="46"/>
      <c r="F27" s="46"/>
      <c r="G27" s="46"/>
      <c r="H27" s="46"/>
      <c r="J27" s="135"/>
      <c r="K27" s="135"/>
    </row>
    <row r="28" spans="1:11" ht="25.5" customHeight="1" x14ac:dyDescent="0.3">
      <c r="A28" s="165" t="s">
        <v>18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</row>
    <row r="29" spans="1:11" ht="15" customHeight="1" x14ac:dyDescent="0.3">
      <c r="A29" s="229" t="s">
        <v>26</v>
      </c>
      <c r="B29" s="229"/>
      <c r="C29" s="229"/>
      <c r="D29" s="229"/>
      <c r="E29" s="229"/>
      <c r="H29" s="14"/>
    </row>
    <row r="30" spans="1:11" ht="3" customHeight="1" x14ac:dyDescent="0.3">
      <c r="A30" s="14"/>
      <c r="B30" s="41"/>
      <c r="C30" s="41"/>
      <c r="D30" s="41"/>
      <c r="E30" s="41"/>
      <c r="F30" s="14"/>
      <c r="G30" s="14"/>
      <c r="H30" s="14"/>
    </row>
    <row r="31" spans="1:11" ht="15" customHeight="1" x14ac:dyDescent="0.3">
      <c r="A31" s="228" t="s">
        <v>27</v>
      </c>
      <c r="B31" s="228"/>
      <c r="C31" s="228"/>
      <c r="D31" s="53"/>
      <c r="E31" s="159">
        <v>0</v>
      </c>
      <c r="F31" s="160"/>
      <c r="G31" s="228" t="s">
        <v>76</v>
      </c>
      <c r="H31" s="228"/>
      <c r="I31" s="228"/>
      <c r="K31" s="159">
        <v>0</v>
      </c>
    </row>
    <row r="32" spans="1:11" ht="9.75" customHeight="1" x14ac:dyDescent="0.3">
      <c r="A32" s="17"/>
      <c r="B32" s="17"/>
      <c r="C32" s="17"/>
      <c r="D32" s="17"/>
      <c r="E32" s="17"/>
      <c r="F32" s="17"/>
      <c r="G32" s="17"/>
      <c r="H32" s="17"/>
      <c r="I32" s="53"/>
    </row>
    <row r="33" spans="1:13" ht="15" customHeight="1" x14ac:dyDescent="0.3">
      <c r="D33" s="53"/>
      <c r="F33" s="53"/>
      <c r="G33" s="192" t="s">
        <v>121</v>
      </c>
      <c r="H33" s="192"/>
      <c r="I33" s="192"/>
      <c r="K33" s="94">
        <f>SUM(E31+K31)</f>
        <v>0</v>
      </c>
    </row>
    <row r="34" spans="1:13" ht="9.75" customHeight="1" x14ac:dyDescent="0.3">
      <c r="A34" s="5"/>
      <c r="B34" s="5"/>
      <c r="C34" s="5"/>
      <c r="D34" s="5"/>
      <c r="E34" s="5"/>
      <c r="F34" s="5"/>
      <c r="H34" s="157"/>
    </row>
    <row r="35" spans="1:13" ht="15" customHeight="1" x14ac:dyDescent="0.3">
      <c r="C35" s="53" t="s">
        <v>7</v>
      </c>
      <c r="E35" s="159">
        <v>0</v>
      </c>
      <c r="I35" s="43" t="s">
        <v>35</v>
      </c>
      <c r="K35" s="94">
        <f>SUM(E31+K31+E35)</f>
        <v>0</v>
      </c>
    </row>
    <row r="36" spans="1:13" ht="9.75" customHeight="1" x14ac:dyDescent="0.3">
      <c r="A36" s="5"/>
      <c r="B36" s="5"/>
      <c r="C36" s="5"/>
      <c r="D36" s="5"/>
      <c r="E36" s="5"/>
      <c r="F36" s="5"/>
      <c r="G36" s="5"/>
      <c r="H36" s="5"/>
    </row>
    <row r="37" spans="1:13" ht="15" customHeight="1" x14ac:dyDescent="0.3">
      <c r="A37" s="165" t="s">
        <v>112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</row>
    <row r="38" spans="1:13" ht="3" customHeight="1" x14ac:dyDescent="0.3">
      <c r="A38" s="5"/>
      <c r="B38" s="5"/>
      <c r="C38" s="5"/>
      <c r="D38" s="5"/>
      <c r="E38" s="5"/>
      <c r="F38" s="5"/>
      <c r="G38" s="5"/>
      <c r="H38" s="5"/>
    </row>
    <row r="39" spans="1:13" ht="15" customHeight="1" x14ac:dyDescent="0.3">
      <c r="A39" s="5"/>
      <c r="B39" s="192" t="s">
        <v>5</v>
      </c>
      <c r="C39" s="192"/>
      <c r="D39" s="5"/>
      <c r="E39" s="102">
        <v>0</v>
      </c>
      <c r="F39" s="5"/>
      <c r="G39" s="190" t="s">
        <v>111</v>
      </c>
      <c r="H39" s="191"/>
      <c r="I39" s="191"/>
      <c r="J39" s="191"/>
      <c r="K39" s="191"/>
    </row>
    <row r="40" spans="1:13" ht="9.75" customHeight="1" x14ac:dyDescent="0.3">
      <c r="A40" s="5"/>
      <c r="B40" s="40"/>
      <c r="C40" s="40"/>
      <c r="D40" s="40"/>
      <c r="E40" s="18"/>
      <c r="F40" s="5"/>
      <c r="G40" s="191"/>
      <c r="H40" s="191"/>
      <c r="I40" s="191"/>
      <c r="J40" s="191"/>
      <c r="K40" s="191"/>
    </row>
    <row r="41" spans="1:13" ht="15" customHeight="1" x14ac:dyDescent="0.3">
      <c r="A41" s="5"/>
      <c r="B41" s="192" t="s">
        <v>6</v>
      </c>
      <c r="C41" s="192"/>
      <c r="D41" s="5"/>
      <c r="E41" s="102">
        <v>0</v>
      </c>
      <c r="G41" s="191"/>
      <c r="H41" s="191"/>
      <c r="I41" s="191"/>
      <c r="J41" s="191"/>
      <c r="K41" s="191"/>
    </row>
    <row r="42" spans="1:13" ht="22.5" customHeight="1" x14ac:dyDescent="0.3">
      <c r="A42" s="230" t="str">
        <f>IF(E39&lt;24,"ACHTUNG!!! Leider ist eine Förderung nicht möglich, da Ihre Mitgliedsbeiträge zu niedrig sind.", IF(E41&lt;12,"ACHTUNG!!! Leider ist eine Förderung nicht möglich, da Ihre Mitgliedsbeiträge zu niedrig sind."," "))</f>
        <v>ACHTUNG!!! Leider ist eine Förderung nicht möglich, da Ihre Mitgliedsbeiträge zu niedrig sind.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30"/>
    </row>
    <row r="43" spans="1:13" ht="18" customHeight="1" x14ac:dyDescent="0.3">
      <c r="A43" s="162" t="s">
        <v>38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4"/>
    </row>
    <row r="44" spans="1:13" x14ac:dyDescent="0.3">
      <c r="A44" s="46"/>
      <c r="B44" s="46"/>
      <c r="C44" s="46"/>
      <c r="D44" s="46"/>
      <c r="E44" s="46"/>
      <c r="F44" s="46"/>
      <c r="G44" s="46"/>
      <c r="H44" s="46"/>
      <c r="J44" s="135"/>
      <c r="K44" s="135"/>
    </row>
    <row r="45" spans="1:13" ht="24.9" customHeight="1" x14ac:dyDescent="0.3">
      <c r="A45" s="165" t="s">
        <v>74</v>
      </c>
      <c r="B45" s="165"/>
      <c r="C45" s="165"/>
      <c r="D45" s="165"/>
      <c r="E45" s="165"/>
      <c r="F45" s="165"/>
      <c r="G45" s="165"/>
      <c r="H45" s="14"/>
      <c r="I45" s="158" t="s">
        <v>93</v>
      </c>
    </row>
    <row r="46" spans="1:13" x14ac:dyDescent="0.3">
      <c r="A46" s="14"/>
      <c r="B46" s="41"/>
      <c r="C46" s="41"/>
      <c r="D46" s="41"/>
      <c r="E46" s="41"/>
      <c r="F46" s="14"/>
      <c r="G46" s="14"/>
      <c r="H46" s="14"/>
      <c r="I46" s="62"/>
    </row>
    <row r="47" spans="1:13" s="2" customFormat="1" ht="18.75" customHeight="1" x14ac:dyDescent="0.3">
      <c r="A47" s="165" t="s">
        <v>73</v>
      </c>
      <c r="B47" s="165"/>
      <c r="C47" s="165"/>
      <c r="D47" s="165"/>
      <c r="E47" s="165"/>
      <c r="F47" s="165"/>
      <c r="G47" s="165"/>
      <c r="H47" s="5"/>
      <c r="I47" s="231" t="s">
        <v>120</v>
      </c>
      <c r="K47" s="21" t="s">
        <v>32</v>
      </c>
      <c r="L47" s="49"/>
      <c r="M47" s="49"/>
    </row>
    <row r="48" spans="1:13" ht="19.5" customHeight="1" x14ac:dyDescent="0.3">
      <c r="A48" s="165"/>
      <c r="B48" s="165"/>
      <c r="C48" s="165"/>
      <c r="D48" s="165"/>
      <c r="E48" s="165"/>
      <c r="F48" s="165"/>
      <c r="G48" s="165"/>
      <c r="H48" s="5"/>
      <c r="I48" s="231"/>
      <c r="K48" s="69">
        <f>IF(I47="Nein",20%,IF(I47="Ja",25%,"0%"))</f>
        <v>0.2</v>
      </c>
      <c r="L48" s="50"/>
      <c r="M48" s="50"/>
    </row>
    <row r="49" spans="1:12" x14ac:dyDescent="0.3">
      <c r="A49" s="14"/>
      <c r="B49" s="41"/>
      <c r="C49" s="41"/>
      <c r="D49" s="41"/>
      <c r="E49" s="41"/>
      <c r="F49" s="14"/>
      <c r="G49" s="14"/>
      <c r="H49" s="14"/>
    </row>
    <row r="50" spans="1:12" s="5" customFormat="1" ht="15" customHeight="1" x14ac:dyDescent="0.3">
      <c r="A50" s="196" t="s">
        <v>39</v>
      </c>
      <c r="B50" s="197"/>
      <c r="C50" s="197"/>
      <c r="D50" s="197"/>
      <c r="E50" s="197"/>
      <c r="F50" s="197"/>
      <c r="G50" s="197"/>
      <c r="H50" s="197"/>
      <c r="I50" s="197"/>
      <c r="J50" s="197"/>
      <c r="K50" s="156">
        <f>SUM(K62+K74+K86)</f>
        <v>0</v>
      </c>
    </row>
    <row r="51" spans="1:12" ht="9.75" customHeight="1" x14ac:dyDescent="0.3">
      <c r="A51" s="136"/>
      <c r="B51" s="134"/>
      <c r="C51" s="134"/>
      <c r="D51" s="134"/>
      <c r="E51" s="134"/>
      <c r="F51" s="136"/>
      <c r="G51" s="136"/>
      <c r="H51" s="136"/>
    </row>
    <row r="52" spans="1:12" s="51" customFormat="1" ht="15" customHeight="1" x14ac:dyDescent="0.3">
      <c r="A52" s="235" t="s">
        <v>118</v>
      </c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13"/>
    </row>
    <row r="53" spans="1:12" ht="24.9" customHeight="1" x14ac:dyDescent="0.3">
      <c r="A53" s="219" t="s">
        <v>20</v>
      </c>
      <c r="B53" s="219"/>
      <c r="C53" s="140" t="s">
        <v>77</v>
      </c>
      <c r="D53" s="140" t="s">
        <v>9</v>
      </c>
      <c r="E53" s="30" t="s">
        <v>28</v>
      </c>
      <c r="F53" s="140" t="s">
        <v>10</v>
      </c>
      <c r="G53" s="140" t="s">
        <v>78</v>
      </c>
      <c r="H53" s="140" t="s">
        <v>79</v>
      </c>
      <c r="I53" s="140" t="s">
        <v>80</v>
      </c>
      <c r="J53" s="140" t="s">
        <v>10</v>
      </c>
      <c r="K53" s="140" t="s">
        <v>81</v>
      </c>
    </row>
    <row r="54" spans="1:12" ht="12.75" customHeight="1" x14ac:dyDescent="0.3">
      <c r="A54" s="131" t="s">
        <v>21</v>
      </c>
      <c r="B54" s="129"/>
      <c r="C54" s="100">
        <v>0</v>
      </c>
      <c r="D54" s="31" t="s">
        <v>9</v>
      </c>
      <c r="E54" s="101">
        <v>0</v>
      </c>
      <c r="F54" s="31" t="s">
        <v>10</v>
      </c>
      <c r="G54" s="33">
        <f>ROUND(SUM(C54*E54),2)</f>
        <v>0</v>
      </c>
      <c r="H54" s="32" t="s">
        <v>79</v>
      </c>
      <c r="I54" s="100">
        <v>0</v>
      </c>
      <c r="J54" s="31" t="s">
        <v>10</v>
      </c>
      <c r="K54" s="33">
        <f>G54-I54</f>
        <v>0</v>
      </c>
    </row>
    <row r="55" spans="1:12" ht="12.75" customHeight="1" x14ac:dyDescent="0.3">
      <c r="A55" s="132" t="s">
        <v>22</v>
      </c>
      <c r="B55" s="130"/>
      <c r="C55" s="97">
        <v>0</v>
      </c>
      <c r="D55" s="34" t="s">
        <v>9</v>
      </c>
      <c r="E55" s="99">
        <v>0</v>
      </c>
      <c r="F55" s="34" t="s">
        <v>10</v>
      </c>
      <c r="G55" s="36">
        <f>ROUND(SUM(C55*E55),2)</f>
        <v>0</v>
      </c>
      <c r="H55" s="35" t="s">
        <v>79</v>
      </c>
      <c r="I55" s="97">
        <v>0</v>
      </c>
      <c r="J55" s="31" t="s">
        <v>10</v>
      </c>
      <c r="K55" s="33">
        <f t="shared" ref="K55:K58" si="0">G55-I55</f>
        <v>0</v>
      </c>
    </row>
    <row r="56" spans="1:12" ht="12.75" customHeight="1" x14ac:dyDescent="0.3">
      <c r="A56" s="132" t="s">
        <v>23</v>
      </c>
      <c r="B56" s="130"/>
      <c r="C56" s="97">
        <v>0</v>
      </c>
      <c r="D56" s="34" t="s">
        <v>9</v>
      </c>
      <c r="E56" s="99">
        <v>0</v>
      </c>
      <c r="F56" s="34" t="s">
        <v>10</v>
      </c>
      <c r="G56" s="36">
        <f>ROUND(SUM(C56*E56),2)</f>
        <v>0</v>
      </c>
      <c r="H56" s="35" t="s">
        <v>79</v>
      </c>
      <c r="I56" s="97">
        <v>0</v>
      </c>
      <c r="J56" s="31" t="s">
        <v>10</v>
      </c>
      <c r="K56" s="33">
        <f t="shared" si="0"/>
        <v>0</v>
      </c>
    </row>
    <row r="57" spans="1:12" ht="12.75" customHeight="1" x14ac:dyDescent="0.3">
      <c r="A57" s="132" t="s">
        <v>24</v>
      </c>
      <c r="B57" s="130"/>
      <c r="C57" s="97">
        <v>0</v>
      </c>
      <c r="D57" s="34" t="s">
        <v>9</v>
      </c>
      <c r="E57" s="99">
        <v>0</v>
      </c>
      <c r="F57" s="34" t="s">
        <v>10</v>
      </c>
      <c r="G57" s="36">
        <f>ROUND(SUM(C57*E57),2)</f>
        <v>0</v>
      </c>
      <c r="H57" s="35" t="s">
        <v>79</v>
      </c>
      <c r="I57" s="97">
        <v>0</v>
      </c>
      <c r="J57" s="31" t="s">
        <v>10</v>
      </c>
      <c r="K57" s="33">
        <f t="shared" si="0"/>
        <v>0</v>
      </c>
    </row>
    <row r="58" spans="1:12" ht="12.75" customHeight="1" x14ac:dyDescent="0.3">
      <c r="A58" s="132" t="s">
        <v>25</v>
      </c>
      <c r="B58" s="130"/>
      <c r="C58" s="97">
        <v>0</v>
      </c>
      <c r="D58" s="34" t="s">
        <v>9</v>
      </c>
      <c r="E58" s="99">
        <v>0</v>
      </c>
      <c r="F58" s="34" t="s">
        <v>10</v>
      </c>
      <c r="G58" s="36">
        <f>ROUND(SUM(C58*E58),2)</f>
        <v>0</v>
      </c>
      <c r="H58" s="35" t="s">
        <v>79</v>
      </c>
      <c r="I58" s="97">
        <v>0</v>
      </c>
      <c r="J58" s="31" t="s">
        <v>10</v>
      </c>
      <c r="K58" s="33">
        <f t="shared" si="0"/>
        <v>0</v>
      </c>
    </row>
    <row r="59" spans="1:12" ht="12.75" customHeight="1" x14ac:dyDescent="0.3">
      <c r="A59" s="91"/>
      <c r="B59" s="103"/>
      <c r="C59" s="104">
        <f>SUM(C54:C58)</f>
        <v>0</v>
      </c>
      <c r="D59" s="92"/>
      <c r="E59" s="105"/>
      <c r="F59" s="93"/>
      <c r="G59" s="74">
        <f>SUM(G54:G58)</f>
        <v>0</v>
      </c>
      <c r="H59" s="75" t="s">
        <v>79</v>
      </c>
      <c r="I59" s="112">
        <f>SUM(I54:I58)</f>
        <v>0</v>
      </c>
      <c r="J59" s="73" t="s">
        <v>10</v>
      </c>
      <c r="K59" s="74">
        <f>SUM(K54:K58)</f>
        <v>0</v>
      </c>
    </row>
    <row r="60" spans="1:12" ht="12.75" customHeight="1" x14ac:dyDescent="0.3">
      <c r="A60" s="80"/>
      <c r="B60" s="106"/>
      <c r="C60" s="107"/>
      <c r="D60" s="81"/>
      <c r="E60" s="108"/>
      <c r="F60" s="82"/>
      <c r="G60" s="20"/>
      <c r="H60" s="83"/>
      <c r="I60" s="20"/>
      <c r="J60" s="82"/>
      <c r="K60" s="20"/>
    </row>
    <row r="61" spans="1:12" ht="12.75" customHeight="1" x14ac:dyDescent="0.3">
      <c r="A61" s="53"/>
      <c r="B61" s="53"/>
      <c r="C61" s="53"/>
      <c r="D61" s="212" t="s">
        <v>87</v>
      </c>
      <c r="E61" s="212"/>
      <c r="F61" s="212"/>
      <c r="G61" s="212"/>
      <c r="H61" s="86" t="s">
        <v>9</v>
      </c>
      <c r="I61" s="109" t="s">
        <v>82</v>
      </c>
      <c r="J61" s="86" t="s">
        <v>10</v>
      </c>
      <c r="K61" s="87" t="s">
        <v>83</v>
      </c>
    </row>
    <row r="62" spans="1:12" s="85" customFormat="1" ht="12.75" customHeight="1" x14ac:dyDescent="0.3">
      <c r="A62" s="84"/>
      <c r="B62" s="110"/>
      <c r="C62" s="53"/>
      <c r="D62" s="213">
        <f>SUM(K59)</f>
        <v>0</v>
      </c>
      <c r="E62" s="213"/>
      <c r="F62" s="213"/>
      <c r="G62" s="213"/>
      <c r="H62" s="88" t="s">
        <v>9</v>
      </c>
      <c r="I62" s="111">
        <f>SUM($K$48)</f>
        <v>0.2</v>
      </c>
      <c r="J62" s="89" t="s">
        <v>10</v>
      </c>
      <c r="K62" s="79">
        <f>SUM(D62*I62)</f>
        <v>0</v>
      </c>
    </row>
    <row r="63" spans="1:12" ht="12.75" customHeight="1" x14ac:dyDescent="0.3">
      <c r="A63" s="52"/>
      <c r="B63" s="52"/>
    </row>
    <row r="64" spans="1:12" s="51" customFormat="1" ht="15" customHeight="1" x14ac:dyDescent="0.3">
      <c r="A64" s="235" t="s">
        <v>85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3"/>
    </row>
    <row r="65" spans="1:13" ht="24.9" customHeight="1" x14ac:dyDescent="0.3">
      <c r="A65" s="219" t="s">
        <v>20</v>
      </c>
      <c r="B65" s="219"/>
      <c r="C65" s="71" t="s">
        <v>77</v>
      </c>
      <c r="D65" s="71" t="s">
        <v>9</v>
      </c>
      <c r="E65" s="30" t="s">
        <v>28</v>
      </c>
      <c r="F65" s="71" t="s">
        <v>10</v>
      </c>
      <c r="G65" s="71" t="s">
        <v>78</v>
      </c>
      <c r="H65" s="71" t="s">
        <v>79</v>
      </c>
      <c r="I65" s="71" t="s">
        <v>80</v>
      </c>
      <c r="J65" s="71" t="s">
        <v>10</v>
      </c>
      <c r="K65" s="71" t="s">
        <v>81</v>
      </c>
    </row>
    <row r="66" spans="1:13" ht="12.75" customHeight="1" x14ac:dyDescent="0.3">
      <c r="A66" s="131" t="s">
        <v>21</v>
      </c>
      <c r="B66" s="129"/>
      <c r="C66" s="100">
        <v>0</v>
      </c>
      <c r="D66" s="31" t="s">
        <v>9</v>
      </c>
      <c r="E66" s="101">
        <v>0</v>
      </c>
      <c r="F66" s="31" t="s">
        <v>10</v>
      </c>
      <c r="G66" s="33">
        <f>ROUND(SUM(C66*E66),2)</f>
        <v>0</v>
      </c>
      <c r="H66" s="32" t="s">
        <v>79</v>
      </c>
      <c r="I66" s="100">
        <v>0</v>
      </c>
      <c r="J66" s="31" t="s">
        <v>10</v>
      </c>
      <c r="K66" s="33">
        <f>G66-I66</f>
        <v>0</v>
      </c>
    </row>
    <row r="67" spans="1:13" ht="12.75" customHeight="1" x14ac:dyDescent="0.3">
      <c r="A67" s="132" t="s">
        <v>22</v>
      </c>
      <c r="B67" s="130"/>
      <c r="C67" s="97">
        <v>0</v>
      </c>
      <c r="D67" s="34" t="s">
        <v>9</v>
      </c>
      <c r="E67" s="99">
        <v>0</v>
      </c>
      <c r="F67" s="34" t="s">
        <v>10</v>
      </c>
      <c r="G67" s="33">
        <f>ROUND(SUM(C67*E67),2)</f>
        <v>0</v>
      </c>
      <c r="H67" s="32" t="s">
        <v>79</v>
      </c>
      <c r="I67" s="100">
        <v>0</v>
      </c>
      <c r="J67" s="31" t="s">
        <v>10</v>
      </c>
      <c r="K67" s="33">
        <f t="shared" ref="K67:K70" si="1">G67-I67</f>
        <v>0</v>
      </c>
    </row>
    <row r="68" spans="1:13" ht="12.75" customHeight="1" x14ac:dyDescent="0.3">
      <c r="A68" s="132" t="s">
        <v>23</v>
      </c>
      <c r="B68" s="130"/>
      <c r="C68" s="97">
        <v>0</v>
      </c>
      <c r="D68" s="34" t="s">
        <v>9</v>
      </c>
      <c r="E68" s="99">
        <v>0</v>
      </c>
      <c r="F68" s="34" t="s">
        <v>10</v>
      </c>
      <c r="G68" s="33">
        <f>ROUND(SUM(C68*E68),2)</f>
        <v>0</v>
      </c>
      <c r="H68" s="32" t="s">
        <v>79</v>
      </c>
      <c r="I68" s="100">
        <v>0</v>
      </c>
      <c r="J68" s="31" t="s">
        <v>10</v>
      </c>
      <c r="K68" s="33">
        <f t="shared" si="1"/>
        <v>0</v>
      </c>
    </row>
    <row r="69" spans="1:13" ht="12.75" customHeight="1" x14ac:dyDescent="0.3">
      <c r="A69" s="132" t="s">
        <v>24</v>
      </c>
      <c r="B69" s="130"/>
      <c r="C69" s="97">
        <v>0</v>
      </c>
      <c r="D69" s="34" t="s">
        <v>9</v>
      </c>
      <c r="E69" s="99">
        <v>0</v>
      </c>
      <c r="F69" s="34" t="s">
        <v>10</v>
      </c>
      <c r="G69" s="33">
        <f>ROUND(SUM(C69*E69),2)</f>
        <v>0</v>
      </c>
      <c r="H69" s="32" t="s">
        <v>79</v>
      </c>
      <c r="I69" s="100">
        <v>0</v>
      </c>
      <c r="J69" s="31" t="s">
        <v>10</v>
      </c>
      <c r="K69" s="33">
        <f t="shared" si="1"/>
        <v>0</v>
      </c>
    </row>
    <row r="70" spans="1:13" ht="12.75" customHeight="1" x14ac:dyDescent="0.3">
      <c r="A70" s="132" t="s">
        <v>25</v>
      </c>
      <c r="B70" s="130"/>
      <c r="C70" s="97">
        <v>0</v>
      </c>
      <c r="D70" s="34" t="s">
        <v>9</v>
      </c>
      <c r="E70" s="99">
        <v>0</v>
      </c>
      <c r="F70" s="34" t="s">
        <v>10</v>
      </c>
      <c r="G70" s="33">
        <f>ROUND(SUM(C70*E70),2)</f>
        <v>0</v>
      </c>
      <c r="H70" s="32" t="s">
        <v>79</v>
      </c>
      <c r="I70" s="100">
        <v>0</v>
      </c>
      <c r="J70" s="31" t="s">
        <v>10</v>
      </c>
      <c r="K70" s="33">
        <f t="shared" si="1"/>
        <v>0</v>
      </c>
    </row>
    <row r="71" spans="1:13" ht="12.75" customHeight="1" x14ac:dyDescent="0.3">
      <c r="A71" s="91"/>
      <c r="B71" s="103"/>
      <c r="C71" s="104">
        <f>SUM(C66:C70)</f>
        <v>0</v>
      </c>
      <c r="D71" s="92"/>
      <c r="E71" s="105"/>
      <c r="F71" s="93"/>
      <c r="G71" s="74">
        <f>SUM(G66:G70)</f>
        <v>0</v>
      </c>
      <c r="H71" s="75" t="s">
        <v>79</v>
      </c>
      <c r="I71" s="112">
        <f>SUM(I66:I70)</f>
        <v>0</v>
      </c>
      <c r="J71" s="73" t="s">
        <v>10</v>
      </c>
      <c r="K71" s="74">
        <f>SUM(K66:K70)</f>
        <v>0</v>
      </c>
    </row>
    <row r="72" spans="1:13" s="47" customFormat="1" ht="12.75" customHeight="1" x14ac:dyDescent="0.3">
      <c r="A72" s="76"/>
      <c r="B72" s="113"/>
      <c r="C72" s="114"/>
      <c r="D72" s="77"/>
      <c r="E72" s="115"/>
      <c r="F72" s="77"/>
      <c r="G72" s="90"/>
      <c r="H72" s="19"/>
      <c r="I72" s="78"/>
      <c r="J72" s="77"/>
      <c r="K72" s="90"/>
    </row>
    <row r="73" spans="1:13" ht="12.75" customHeight="1" x14ac:dyDescent="0.3">
      <c r="A73" s="53"/>
      <c r="B73" s="53"/>
      <c r="C73" s="53"/>
      <c r="D73" s="212" t="s">
        <v>84</v>
      </c>
      <c r="E73" s="212"/>
      <c r="F73" s="212"/>
      <c r="G73" s="212"/>
      <c r="H73" s="86" t="s">
        <v>9</v>
      </c>
      <c r="I73" s="109" t="s">
        <v>82</v>
      </c>
      <c r="J73" s="86" t="s">
        <v>10</v>
      </c>
      <c r="K73" s="87" t="s">
        <v>83</v>
      </c>
    </row>
    <row r="74" spans="1:13" s="85" customFormat="1" ht="12.75" customHeight="1" x14ac:dyDescent="0.3">
      <c r="A74" s="84"/>
      <c r="B74" s="110"/>
      <c r="C74" s="110"/>
      <c r="D74" s="213">
        <f>SUM(K71)</f>
        <v>0</v>
      </c>
      <c r="E74" s="213"/>
      <c r="F74" s="213"/>
      <c r="G74" s="213"/>
      <c r="H74" s="88" t="s">
        <v>9</v>
      </c>
      <c r="I74" s="111">
        <f>SUM($K$48)</f>
        <v>0.2</v>
      </c>
      <c r="J74" s="89" t="s">
        <v>10</v>
      </c>
      <c r="K74" s="79">
        <f>SUM(D74*I74)</f>
        <v>0</v>
      </c>
    </row>
    <row r="75" spans="1:13" s="53" customFormat="1" ht="12.75" customHeight="1" x14ac:dyDescent="0.3">
      <c r="A75" s="16"/>
      <c r="B75" s="15"/>
      <c r="C75" s="15"/>
      <c r="D75" s="16"/>
      <c r="E75" s="16"/>
      <c r="F75" s="12"/>
      <c r="G75" s="17"/>
      <c r="H75" s="17"/>
      <c r="L75" s="54"/>
      <c r="M75" s="54"/>
    </row>
    <row r="76" spans="1:13" s="51" customFormat="1" ht="15" customHeight="1" x14ac:dyDescent="0.3">
      <c r="A76" s="235" t="s">
        <v>33</v>
      </c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13"/>
    </row>
    <row r="77" spans="1:13" ht="24.9" customHeight="1" x14ac:dyDescent="0.3">
      <c r="A77" s="219" t="s">
        <v>20</v>
      </c>
      <c r="B77" s="219"/>
      <c r="C77" s="71" t="s">
        <v>77</v>
      </c>
      <c r="D77" s="71" t="s">
        <v>9</v>
      </c>
      <c r="E77" s="30" t="s">
        <v>28</v>
      </c>
      <c r="F77" s="71" t="s">
        <v>10</v>
      </c>
      <c r="G77" s="71" t="s">
        <v>78</v>
      </c>
      <c r="H77" s="71" t="s">
        <v>79</v>
      </c>
      <c r="I77" s="71" t="s">
        <v>80</v>
      </c>
      <c r="J77" s="71" t="s">
        <v>10</v>
      </c>
      <c r="K77" s="71" t="s">
        <v>81</v>
      </c>
    </row>
    <row r="78" spans="1:13" ht="12.75" customHeight="1" x14ac:dyDescent="0.3">
      <c r="A78" s="131" t="s">
        <v>21</v>
      </c>
      <c r="B78" s="129"/>
      <c r="C78" s="100">
        <v>0</v>
      </c>
      <c r="D78" s="31" t="s">
        <v>9</v>
      </c>
      <c r="E78" s="101">
        <v>0</v>
      </c>
      <c r="F78" s="31" t="s">
        <v>10</v>
      </c>
      <c r="G78" s="33">
        <f>ROUND(SUM(C78*E78),2)</f>
        <v>0</v>
      </c>
      <c r="H78" s="32" t="s">
        <v>79</v>
      </c>
      <c r="I78" s="100">
        <v>0</v>
      </c>
      <c r="J78" s="31" t="s">
        <v>10</v>
      </c>
      <c r="K78" s="33">
        <f>G78-I78</f>
        <v>0</v>
      </c>
    </row>
    <row r="79" spans="1:13" ht="12.75" customHeight="1" x14ac:dyDescent="0.3">
      <c r="A79" s="132" t="s">
        <v>22</v>
      </c>
      <c r="B79" s="130"/>
      <c r="C79" s="97">
        <v>0</v>
      </c>
      <c r="D79" s="34" t="s">
        <v>9</v>
      </c>
      <c r="E79" s="99">
        <v>0</v>
      </c>
      <c r="F79" s="34" t="s">
        <v>10</v>
      </c>
      <c r="G79" s="33">
        <f>ROUND(SUM(C79*E79),2)</f>
        <v>0</v>
      </c>
      <c r="H79" s="32" t="s">
        <v>79</v>
      </c>
      <c r="I79" s="100">
        <v>0</v>
      </c>
      <c r="J79" s="31" t="s">
        <v>10</v>
      </c>
      <c r="K79" s="33">
        <f t="shared" ref="K79:K82" si="2">G79-I79</f>
        <v>0</v>
      </c>
    </row>
    <row r="80" spans="1:13" ht="12.75" customHeight="1" x14ac:dyDescent="0.3">
      <c r="A80" s="132" t="s">
        <v>23</v>
      </c>
      <c r="B80" s="130"/>
      <c r="C80" s="97">
        <v>0</v>
      </c>
      <c r="D80" s="34" t="s">
        <v>9</v>
      </c>
      <c r="E80" s="99">
        <v>0</v>
      </c>
      <c r="F80" s="34" t="s">
        <v>10</v>
      </c>
      <c r="G80" s="33">
        <f>ROUND(SUM(C80*E80),2)</f>
        <v>0</v>
      </c>
      <c r="H80" s="32" t="s">
        <v>79</v>
      </c>
      <c r="I80" s="100">
        <v>0</v>
      </c>
      <c r="J80" s="31" t="s">
        <v>10</v>
      </c>
      <c r="K80" s="33">
        <f t="shared" si="2"/>
        <v>0</v>
      </c>
    </row>
    <row r="81" spans="1:13" ht="12.75" customHeight="1" x14ac:dyDescent="0.3">
      <c r="A81" s="132" t="s">
        <v>24</v>
      </c>
      <c r="B81" s="130"/>
      <c r="C81" s="97">
        <v>0</v>
      </c>
      <c r="D81" s="34" t="s">
        <v>9</v>
      </c>
      <c r="E81" s="99">
        <v>0</v>
      </c>
      <c r="F81" s="34" t="s">
        <v>10</v>
      </c>
      <c r="G81" s="33">
        <f>ROUND(SUM(C81*E81),2)</f>
        <v>0</v>
      </c>
      <c r="H81" s="32" t="s">
        <v>79</v>
      </c>
      <c r="I81" s="100">
        <v>0</v>
      </c>
      <c r="J81" s="31" t="s">
        <v>10</v>
      </c>
      <c r="K81" s="33">
        <f t="shared" si="2"/>
        <v>0</v>
      </c>
    </row>
    <row r="82" spans="1:13" ht="12.75" customHeight="1" x14ac:dyDescent="0.3">
      <c r="A82" s="132" t="s">
        <v>25</v>
      </c>
      <c r="B82" s="130"/>
      <c r="C82" s="97">
        <v>0</v>
      </c>
      <c r="D82" s="34" t="s">
        <v>9</v>
      </c>
      <c r="E82" s="99">
        <v>0</v>
      </c>
      <c r="F82" s="34" t="s">
        <v>10</v>
      </c>
      <c r="G82" s="33">
        <f>ROUND(SUM(C82*E82),2)</f>
        <v>0</v>
      </c>
      <c r="H82" s="32" t="s">
        <v>79</v>
      </c>
      <c r="I82" s="100">
        <v>0</v>
      </c>
      <c r="J82" s="31" t="s">
        <v>10</v>
      </c>
      <c r="K82" s="33">
        <f t="shared" si="2"/>
        <v>0</v>
      </c>
    </row>
    <row r="83" spans="1:13" ht="12.75" customHeight="1" x14ac:dyDescent="0.3">
      <c r="A83" s="91"/>
      <c r="B83" s="103"/>
      <c r="C83" s="104">
        <f>SUM(C78:C82)</f>
        <v>0</v>
      </c>
      <c r="D83" s="92"/>
      <c r="E83" s="105"/>
      <c r="F83" s="93"/>
      <c r="G83" s="74">
        <f>SUM(G78:G82)</f>
        <v>0</v>
      </c>
      <c r="H83" s="75" t="s">
        <v>79</v>
      </c>
      <c r="I83" s="112">
        <f>SUM(I78:I82)</f>
        <v>0</v>
      </c>
      <c r="J83" s="73" t="s">
        <v>10</v>
      </c>
      <c r="K83" s="74">
        <f>SUM(K78:K82)</f>
        <v>0</v>
      </c>
    </row>
    <row r="84" spans="1:13" s="47" customFormat="1" ht="12.75" customHeight="1" x14ac:dyDescent="0.3">
      <c r="A84" s="76"/>
      <c r="B84" s="113"/>
      <c r="C84" s="114"/>
      <c r="D84" s="77"/>
      <c r="E84" s="115"/>
      <c r="F84" s="77"/>
      <c r="G84" s="90"/>
      <c r="H84" s="19"/>
      <c r="I84" s="78"/>
      <c r="J84" s="77"/>
      <c r="K84" s="90"/>
    </row>
    <row r="85" spans="1:13" ht="12.75" customHeight="1" x14ac:dyDescent="0.3">
      <c r="B85" s="53"/>
      <c r="C85" s="53"/>
      <c r="D85" s="212" t="s">
        <v>88</v>
      </c>
      <c r="E85" s="212"/>
      <c r="F85" s="212"/>
      <c r="G85" s="212"/>
      <c r="H85" s="86" t="s">
        <v>9</v>
      </c>
      <c r="I85" s="109" t="s">
        <v>82</v>
      </c>
      <c r="J85" s="86" t="s">
        <v>10</v>
      </c>
      <c r="K85" s="87" t="s">
        <v>83</v>
      </c>
    </row>
    <row r="86" spans="1:13" s="85" customFormat="1" ht="12.75" customHeight="1" x14ac:dyDescent="0.3">
      <c r="A86" s="84"/>
      <c r="B86" s="110"/>
      <c r="C86" s="110"/>
      <c r="D86" s="213">
        <f>SUM(K83)</f>
        <v>0</v>
      </c>
      <c r="E86" s="213"/>
      <c r="F86" s="213"/>
      <c r="G86" s="213"/>
      <c r="H86" s="88" t="s">
        <v>9</v>
      </c>
      <c r="I86" s="111">
        <f>SUM($K$48)</f>
        <v>0.2</v>
      </c>
      <c r="J86" s="89" t="s">
        <v>10</v>
      </c>
      <c r="K86" s="79">
        <f>SUM(D86*I86)</f>
        <v>0</v>
      </c>
    </row>
    <row r="87" spans="1:13" s="53" customFormat="1" ht="12.75" customHeight="1" x14ac:dyDescent="0.3">
      <c r="A87" s="16"/>
      <c r="B87" s="15"/>
      <c r="C87" s="15"/>
      <c r="D87" s="16"/>
      <c r="E87" s="16"/>
      <c r="F87" s="12"/>
      <c r="G87" s="17"/>
      <c r="H87" s="17"/>
      <c r="L87" s="54"/>
      <c r="M87" s="54"/>
    </row>
    <row r="88" spans="1:13" s="5" customFormat="1" ht="15" customHeight="1" x14ac:dyDescent="0.3">
      <c r="A88" s="196" t="s">
        <v>40</v>
      </c>
      <c r="B88" s="197"/>
      <c r="C88" s="197"/>
      <c r="D88" s="197"/>
      <c r="E88" s="197"/>
      <c r="F88" s="197"/>
      <c r="G88" s="197"/>
      <c r="H88" s="197"/>
      <c r="I88" s="197"/>
      <c r="J88" s="197"/>
      <c r="K88" s="60">
        <f>SUM(K100)</f>
        <v>0</v>
      </c>
    </row>
    <row r="89" spans="1:13" ht="9.75" customHeight="1" x14ac:dyDescent="0.3">
      <c r="A89" s="14"/>
      <c r="B89" s="41"/>
      <c r="C89" s="41"/>
      <c r="D89" s="41"/>
      <c r="E89" s="41"/>
      <c r="F89" s="14"/>
      <c r="G89" s="14"/>
      <c r="H89" s="14"/>
    </row>
    <row r="90" spans="1:13" ht="15" customHeight="1" x14ac:dyDescent="0.3">
      <c r="A90" s="216" t="s">
        <v>34</v>
      </c>
      <c r="B90" s="217"/>
      <c r="C90" s="217"/>
      <c r="D90" s="217"/>
      <c r="E90" s="217"/>
      <c r="F90" s="217"/>
      <c r="G90" s="217"/>
      <c r="H90" s="217"/>
      <c r="I90" s="217"/>
      <c r="J90" s="217"/>
      <c r="K90" s="218"/>
    </row>
    <row r="91" spans="1:13" ht="24.9" customHeight="1" x14ac:dyDescent="0.3">
      <c r="A91" s="219" t="s">
        <v>20</v>
      </c>
      <c r="B91" s="219"/>
      <c r="C91" s="71" t="s">
        <v>77</v>
      </c>
      <c r="D91" s="71" t="s">
        <v>9</v>
      </c>
      <c r="E91" s="30" t="s">
        <v>28</v>
      </c>
      <c r="F91" s="71" t="s">
        <v>10</v>
      </c>
      <c r="G91" s="71" t="s">
        <v>78</v>
      </c>
      <c r="H91" s="71" t="s">
        <v>79</v>
      </c>
      <c r="I91" s="71" t="s">
        <v>80</v>
      </c>
      <c r="J91" s="71" t="s">
        <v>10</v>
      </c>
      <c r="K91" s="71" t="s">
        <v>81</v>
      </c>
    </row>
    <row r="92" spans="1:13" ht="12.75" customHeight="1" x14ac:dyDescent="0.3">
      <c r="A92" s="133" t="s">
        <v>21</v>
      </c>
      <c r="B92" s="129"/>
      <c r="C92" s="96">
        <v>0</v>
      </c>
      <c r="D92" s="37" t="s">
        <v>9</v>
      </c>
      <c r="E92" s="98">
        <v>0</v>
      </c>
      <c r="F92" s="37" t="s">
        <v>10</v>
      </c>
      <c r="G92" s="33">
        <f>ROUND(SUM(C92*E92),2)</f>
        <v>0</v>
      </c>
      <c r="H92" s="32" t="s">
        <v>79</v>
      </c>
      <c r="I92" s="100">
        <v>0</v>
      </c>
      <c r="J92" s="31" t="s">
        <v>10</v>
      </c>
      <c r="K92" s="33">
        <f>G92-I92</f>
        <v>0</v>
      </c>
    </row>
    <row r="93" spans="1:13" ht="12.75" customHeight="1" x14ac:dyDescent="0.3">
      <c r="A93" s="132" t="s">
        <v>22</v>
      </c>
      <c r="B93" s="130"/>
      <c r="C93" s="97">
        <v>0</v>
      </c>
      <c r="D93" s="34" t="s">
        <v>9</v>
      </c>
      <c r="E93" s="99">
        <v>0</v>
      </c>
      <c r="F93" s="34" t="s">
        <v>10</v>
      </c>
      <c r="G93" s="33">
        <f>ROUND(SUM(C93*E93),2)</f>
        <v>0</v>
      </c>
      <c r="H93" s="32" t="s">
        <v>79</v>
      </c>
      <c r="I93" s="100">
        <v>0</v>
      </c>
      <c r="J93" s="31" t="s">
        <v>10</v>
      </c>
      <c r="K93" s="33">
        <f t="shared" ref="K93:K96" si="3">G93-I93</f>
        <v>0</v>
      </c>
    </row>
    <row r="94" spans="1:13" ht="12.75" customHeight="1" x14ac:dyDescent="0.3">
      <c r="A94" s="132" t="s">
        <v>23</v>
      </c>
      <c r="B94" s="130"/>
      <c r="C94" s="97">
        <v>0</v>
      </c>
      <c r="D94" s="34" t="s">
        <v>9</v>
      </c>
      <c r="E94" s="99">
        <v>0</v>
      </c>
      <c r="F94" s="34" t="s">
        <v>10</v>
      </c>
      <c r="G94" s="33">
        <f>ROUND(SUM(C94*E94),2)</f>
        <v>0</v>
      </c>
      <c r="H94" s="32" t="s">
        <v>79</v>
      </c>
      <c r="I94" s="100">
        <v>0</v>
      </c>
      <c r="J94" s="31" t="s">
        <v>10</v>
      </c>
      <c r="K94" s="33">
        <f t="shared" si="3"/>
        <v>0</v>
      </c>
    </row>
    <row r="95" spans="1:13" ht="12.75" customHeight="1" x14ac:dyDescent="0.3">
      <c r="A95" s="132" t="s">
        <v>24</v>
      </c>
      <c r="B95" s="130"/>
      <c r="C95" s="97">
        <v>0</v>
      </c>
      <c r="D95" s="34" t="s">
        <v>9</v>
      </c>
      <c r="E95" s="99">
        <v>0</v>
      </c>
      <c r="F95" s="34" t="s">
        <v>10</v>
      </c>
      <c r="G95" s="33">
        <f>ROUND(SUM(C95*E95),2)</f>
        <v>0</v>
      </c>
      <c r="H95" s="32" t="s">
        <v>79</v>
      </c>
      <c r="I95" s="100">
        <v>0</v>
      </c>
      <c r="J95" s="31" t="s">
        <v>10</v>
      </c>
      <c r="K95" s="33">
        <f t="shared" si="3"/>
        <v>0</v>
      </c>
    </row>
    <row r="96" spans="1:13" ht="12.75" customHeight="1" x14ac:dyDescent="0.3">
      <c r="A96" s="132" t="s">
        <v>25</v>
      </c>
      <c r="B96" s="130"/>
      <c r="C96" s="97">
        <v>0</v>
      </c>
      <c r="D96" s="34" t="s">
        <v>9</v>
      </c>
      <c r="E96" s="99">
        <v>0</v>
      </c>
      <c r="F96" s="34" t="s">
        <v>10</v>
      </c>
      <c r="G96" s="33">
        <f>ROUND(SUM(C96*E96),2)</f>
        <v>0</v>
      </c>
      <c r="H96" s="32" t="s">
        <v>79</v>
      </c>
      <c r="I96" s="100">
        <v>0</v>
      </c>
      <c r="J96" s="31" t="s">
        <v>10</v>
      </c>
      <c r="K96" s="33">
        <f t="shared" si="3"/>
        <v>0</v>
      </c>
    </row>
    <row r="97" spans="1:13" ht="12.75" customHeight="1" x14ac:dyDescent="0.3">
      <c r="A97" s="91"/>
      <c r="B97" s="103"/>
      <c r="C97" s="104">
        <f>SUM(C92:C96)</f>
        <v>0</v>
      </c>
      <c r="D97" s="92"/>
      <c r="E97" s="105"/>
      <c r="F97" s="93"/>
      <c r="G97" s="74">
        <f>SUM(G92:G96)</f>
        <v>0</v>
      </c>
      <c r="H97" s="75" t="s">
        <v>79</v>
      </c>
      <c r="I97" s="112">
        <f>SUM(I92:I96)</f>
        <v>0</v>
      </c>
      <c r="J97" s="73" t="s">
        <v>10</v>
      </c>
      <c r="K97" s="74">
        <f>SUM(K92:K96)</f>
        <v>0</v>
      </c>
    </row>
    <row r="98" spans="1:13" s="47" customFormat="1" ht="12.75" customHeight="1" x14ac:dyDescent="0.3">
      <c r="A98" s="76"/>
      <c r="B98" s="113"/>
      <c r="C98" s="114"/>
      <c r="D98" s="77"/>
      <c r="E98" s="115"/>
      <c r="F98" s="77"/>
      <c r="G98" s="90"/>
      <c r="H98" s="19"/>
      <c r="I98" s="78"/>
      <c r="J98" s="77"/>
      <c r="K98" s="90"/>
    </row>
    <row r="99" spans="1:13" ht="12.75" customHeight="1" x14ac:dyDescent="0.3">
      <c r="A99" s="53"/>
      <c r="B99" s="53"/>
      <c r="C99" s="53"/>
      <c r="D99" s="212" t="s">
        <v>86</v>
      </c>
      <c r="E99" s="212"/>
      <c r="F99" s="212"/>
      <c r="G99" s="212"/>
      <c r="H99" s="86" t="s">
        <v>9</v>
      </c>
      <c r="I99" s="109" t="s">
        <v>82</v>
      </c>
      <c r="J99" s="86" t="s">
        <v>10</v>
      </c>
      <c r="K99" s="87" t="s">
        <v>83</v>
      </c>
    </row>
    <row r="100" spans="1:13" s="85" customFormat="1" ht="12.75" customHeight="1" x14ac:dyDescent="0.3">
      <c r="A100" s="84"/>
      <c r="B100" s="110"/>
      <c r="C100" s="110"/>
      <c r="D100" s="213">
        <f>SUM(K97)</f>
        <v>0</v>
      </c>
      <c r="E100" s="213"/>
      <c r="F100" s="213"/>
      <c r="G100" s="213"/>
      <c r="H100" s="88" t="s">
        <v>9</v>
      </c>
      <c r="I100" s="111">
        <f>SUM($K$48)-0.1</f>
        <v>0.1</v>
      </c>
      <c r="J100" s="89" t="s">
        <v>10</v>
      </c>
      <c r="K100" s="79">
        <f>SUM(D100*I100)</f>
        <v>0</v>
      </c>
    </row>
    <row r="101" spans="1:13" s="53" customFormat="1" ht="15" customHeight="1" x14ac:dyDescent="0.3">
      <c r="A101" s="16"/>
      <c r="B101" s="15"/>
      <c r="C101" s="15"/>
      <c r="D101" s="16"/>
      <c r="E101" s="16"/>
      <c r="F101" s="12"/>
      <c r="G101" s="17"/>
      <c r="H101" s="17"/>
      <c r="L101" s="54"/>
      <c r="M101" s="54"/>
    </row>
    <row r="102" spans="1:13" s="5" customFormat="1" ht="15" customHeight="1" x14ac:dyDescent="0.3">
      <c r="A102" s="196" t="s">
        <v>45</v>
      </c>
      <c r="B102" s="197"/>
      <c r="C102" s="197"/>
      <c r="D102" s="197"/>
      <c r="E102" s="197"/>
      <c r="F102" s="197"/>
      <c r="G102" s="197"/>
      <c r="H102" s="197"/>
      <c r="I102" s="197"/>
      <c r="J102" s="197"/>
      <c r="K102" s="60">
        <f>SUM(G108+G112)</f>
        <v>0</v>
      </c>
    </row>
    <row r="103" spans="1:13" ht="3" customHeight="1" x14ac:dyDescent="0.3">
      <c r="A103" s="14"/>
      <c r="B103" s="41"/>
      <c r="C103" s="41"/>
      <c r="D103" s="41"/>
      <c r="E103" s="41"/>
      <c r="F103" s="14"/>
      <c r="G103" s="14"/>
      <c r="H103" s="14"/>
    </row>
    <row r="104" spans="1:13" s="24" customFormat="1" ht="24" customHeight="1" x14ac:dyDescent="0.3">
      <c r="A104" s="222" t="s">
        <v>119</v>
      </c>
      <c r="B104" s="222"/>
      <c r="C104" s="222"/>
      <c r="D104" s="222"/>
      <c r="E104" s="222"/>
      <c r="F104" s="222"/>
      <c r="G104" s="222"/>
      <c r="I104" s="137"/>
      <c r="J104" s="223" t="s">
        <v>113</v>
      </c>
      <c r="K104" s="224"/>
    </row>
    <row r="105" spans="1:13" ht="12" customHeight="1" x14ac:dyDescent="0.3">
      <c r="A105" s="225" t="str">
        <f>IF(I104 &lt;41662,"Achtung!!! Leider ist eine Förderung nicht möglich, da Sie der Rahmenvereinbarung nicht beigetreten sind oder kein Datum eingegeben haben."," ")</f>
        <v>Achtung!!! Leider ist eine Förderung nicht möglich, da Sie der Rahmenvereinbarung nicht beigetreten sind oder kein Datum eingegeben haben.</v>
      </c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</row>
    <row r="106" spans="1:13" s="24" customFormat="1" ht="12" x14ac:dyDescent="0.3">
      <c r="A106" s="214" t="s">
        <v>30</v>
      </c>
      <c r="B106" s="214"/>
      <c r="C106" s="214"/>
      <c r="D106" s="214"/>
      <c r="E106" s="214"/>
      <c r="F106" s="23"/>
      <c r="H106" s="25"/>
      <c r="I106" s="220" t="str">
        <f>IF(E39&lt;24,"ACHTUNG!!! Leider ist eine Förderung nicht möglich, da Ihre Mitgliedsbeiträge zu niedrig sind.", IF(E41&lt;12,"ACHTUNG!!! Leider ist eine Förderung nicht möglich, da Ihre Mitgliedsbeiträge zu niedrig sind."," "))</f>
        <v>ACHTUNG!!! Leider ist eine Förderung nicht möglich, da Ihre Mitgliedsbeiträge zu niedrig sind.</v>
      </c>
      <c r="J106" s="220"/>
      <c r="K106" s="220"/>
    </row>
    <row r="107" spans="1:13" s="24" customFormat="1" ht="3" customHeight="1" x14ac:dyDescent="0.3">
      <c r="A107" s="26"/>
      <c r="B107" s="26"/>
      <c r="C107" s="26"/>
      <c r="D107" s="26"/>
      <c r="E107" s="26"/>
      <c r="F107" s="27"/>
      <c r="H107" s="25"/>
      <c r="I107" s="220"/>
      <c r="J107" s="220"/>
      <c r="K107" s="220"/>
    </row>
    <row r="108" spans="1:13" s="24" customFormat="1" ht="12" x14ac:dyDescent="0.3">
      <c r="A108" s="215" t="s">
        <v>8</v>
      </c>
      <c r="B108" s="215"/>
      <c r="C108" s="119">
        <f>SUM(E31)</f>
        <v>0</v>
      </c>
      <c r="D108" s="28" t="s">
        <v>9</v>
      </c>
      <c r="E108" s="67">
        <v>11</v>
      </c>
      <c r="F108" s="28" t="s">
        <v>10</v>
      </c>
      <c r="G108" s="29">
        <f>IF(E39&lt;24,0,IF(E41&lt;12,0,C108*E108))</f>
        <v>0</v>
      </c>
      <c r="H108" s="25"/>
      <c r="I108" s="220"/>
      <c r="J108" s="220"/>
      <c r="K108" s="220"/>
    </row>
    <row r="109" spans="1:13" s="24" customFormat="1" ht="3" customHeight="1" x14ac:dyDescent="0.3">
      <c r="A109" s="26"/>
      <c r="B109" s="26"/>
      <c r="C109" s="26"/>
      <c r="D109" s="26"/>
      <c r="E109" s="26"/>
      <c r="H109" s="25"/>
      <c r="I109" s="220"/>
      <c r="J109" s="220"/>
      <c r="K109" s="220"/>
    </row>
    <row r="110" spans="1:13" s="24" customFormat="1" ht="12" x14ac:dyDescent="0.3">
      <c r="A110" s="214" t="s">
        <v>31</v>
      </c>
      <c r="B110" s="214"/>
      <c r="C110" s="214"/>
      <c r="D110" s="214"/>
      <c r="E110" s="214"/>
      <c r="F110" s="23"/>
      <c r="H110" s="25"/>
      <c r="I110" s="220"/>
      <c r="J110" s="220"/>
      <c r="K110" s="220"/>
    </row>
    <row r="111" spans="1:13" s="24" customFormat="1" ht="3" customHeight="1" x14ac:dyDescent="0.3">
      <c r="H111" s="25"/>
      <c r="I111" s="220"/>
      <c r="J111" s="220"/>
      <c r="K111" s="220"/>
    </row>
    <row r="112" spans="1:13" s="24" customFormat="1" ht="12" x14ac:dyDescent="0.3">
      <c r="A112" s="215" t="s">
        <v>8</v>
      </c>
      <c r="B112" s="215"/>
      <c r="C112" s="119">
        <f>SUM(K31)</f>
        <v>0</v>
      </c>
      <c r="D112" s="28" t="s">
        <v>9</v>
      </c>
      <c r="E112" s="67">
        <v>4</v>
      </c>
      <c r="F112" s="28" t="s">
        <v>10</v>
      </c>
      <c r="G112" s="29">
        <f>IF(E39&lt;24,0,IF(E41&lt;12,0,C112*E112))</f>
        <v>0</v>
      </c>
      <c r="H112" s="25"/>
      <c r="I112" s="220"/>
      <c r="J112" s="220"/>
      <c r="K112" s="220"/>
      <c r="L112" s="55"/>
      <c r="M112" s="55"/>
    </row>
    <row r="113" spans="1:11" ht="9.75" customHeight="1" x14ac:dyDescent="0.3">
      <c r="A113" s="14"/>
      <c r="B113" s="41"/>
      <c r="C113" s="41"/>
      <c r="D113" s="41"/>
      <c r="E113" s="41"/>
      <c r="F113" s="14"/>
      <c r="G113" s="14"/>
      <c r="H113" s="14"/>
    </row>
    <row r="114" spans="1:11" s="5" customFormat="1" ht="15" customHeight="1" x14ac:dyDescent="0.3">
      <c r="A114" s="196" t="s">
        <v>41</v>
      </c>
      <c r="B114" s="197"/>
      <c r="C114" s="197"/>
      <c r="D114" s="197"/>
      <c r="E114" s="197"/>
      <c r="F114" s="197"/>
      <c r="G114" s="197"/>
      <c r="H114" s="197"/>
      <c r="I114" s="197"/>
      <c r="J114" s="197"/>
      <c r="K114" s="117">
        <f>SUM(G118)</f>
        <v>0</v>
      </c>
    </row>
    <row r="115" spans="1:11" ht="3" customHeight="1" x14ac:dyDescent="0.3">
      <c r="A115" s="136"/>
      <c r="B115" s="134"/>
      <c r="C115" s="134"/>
      <c r="D115" s="134"/>
      <c r="E115" s="134"/>
      <c r="F115" s="136"/>
      <c r="G115" s="136"/>
      <c r="H115" s="136"/>
    </row>
    <row r="116" spans="1:11" ht="15" customHeight="1" x14ac:dyDescent="0.3">
      <c r="A116" s="189" t="s">
        <v>11</v>
      </c>
      <c r="B116" s="189"/>
      <c r="C116" s="189"/>
      <c r="D116" s="189"/>
      <c r="E116" s="189"/>
      <c r="F116" s="189"/>
      <c r="G116" s="6">
        <v>0</v>
      </c>
      <c r="H116" s="5"/>
      <c r="K116" s="56"/>
    </row>
    <row r="117" spans="1:11" ht="3" customHeight="1" x14ac:dyDescent="0.3">
      <c r="A117" s="5"/>
      <c r="B117" s="5"/>
      <c r="C117" s="5"/>
      <c r="D117" s="5"/>
      <c r="E117" s="5"/>
      <c r="F117" s="5"/>
      <c r="G117" s="5"/>
      <c r="H117" s="5"/>
      <c r="K117" s="56"/>
    </row>
    <row r="118" spans="1:11" x14ac:dyDescent="0.3">
      <c r="A118" s="193" t="s">
        <v>8</v>
      </c>
      <c r="B118" s="193"/>
      <c r="C118" s="7">
        <f>SUM(G116)</f>
        <v>0</v>
      </c>
      <c r="D118" s="161" t="s">
        <v>9</v>
      </c>
      <c r="E118" s="68">
        <v>0.5</v>
      </c>
      <c r="F118" s="161" t="s">
        <v>10</v>
      </c>
      <c r="G118" s="8">
        <f>SUM(C118*E118)</f>
        <v>0</v>
      </c>
      <c r="H118" s="5"/>
      <c r="K118" s="56"/>
    </row>
    <row r="119" spans="1:11" ht="9.75" customHeight="1" x14ac:dyDescent="0.3">
      <c r="A119" s="14"/>
      <c r="B119" s="41"/>
      <c r="C119" s="41"/>
      <c r="D119" s="41"/>
      <c r="E119" s="41"/>
      <c r="F119" s="14"/>
      <c r="G119" s="14"/>
      <c r="H119" s="14"/>
    </row>
    <row r="120" spans="1:11" s="5" customFormat="1" ht="15" customHeight="1" x14ac:dyDescent="0.3">
      <c r="A120" s="196" t="s">
        <v>42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60">
        <f>SUM(G122)</f>
        <v>0</v>
      </c>
    </row>
    <row r="121" spans="1:11" ht="3" customHeight="1" x14ac:dyDescent="0.3">
      <c r="A121" s="136"/>
      <c r="B121" s="134"/>
      <c r="C121" s="134"/>
      <c r="D121" s="134"/>
      <c r="E121" s="134"/>
      <c r="F121" s="136"/>
      <c r="G121" s="136"/>
      <c r="H121" s="136"/>
    </row>
    <row r="122" spans="1:11" ht="15" customHeight="1" x14ac:dyDescent="0.3">
      <c r="A122" s="189" t="s">
        <v>61</v>
      </c>
      <c r="B122" s="189"/>
      <c r="C122" s="189"/>
      <c r="D122" s="65">
        <v>0</v>
      </c>
      <c r="E122" s="189" t="s">
        <v>12</v>
      </c>
      <c r="F122" s="189"/>
      <c r="G122" s="7">
        <f>IF(D122=25,150,IF(D122=50,150,IF(D122=75,150,IF(D122=100,150,IF(D122=125,150,IF(D122=150,150,IF(D122=175,150,IF(D122=200,150,IF(D122=225,150,IF(D122=250,150,0))))))))))</f>
        <v>0</v>
      </c>
      <c r="H122" s="5"/>
      <c r="K122" s="56"/>
    </row>
    <row r="123" spans="1:11" ht="9.75" customHeight="1" x14ac:dyDescent="0.3">
      <c r="A123" s="14"/>
      <c r="B123" s="41"/>
      <c r="C123" s="41"/>
      <c r="D123" s="41"/>
      <c r="E123" s="41"/>
      <c r="F123" s="14"/>
      <c r="G123" s="14"/>
      <c r="H123" s="14"/>
    </row>
    <row r="124" spans="1:11" s="5" customFormat="1" ht="15" customHeight="1" x14ac:dyDescent="0.3">
      <c r="A124" s="196" t="s">
        <v>43</v>
      </c>
      <c r="B124" s="197"/>
      <c r="C124" s="197"/>
      <c r="D124" s="197"/>
      <c r="E124" s="197"/>
      <c r="F124" s="197"/>
      <c r="G124" s="197"/>
      <c r="H124" s="197"/>
      <c r="I124" s="197"/>
      <c r="J124" s="197"/>
      <c r="K124" s="60">
        <f>IF(G128&lt;=500,G128,500)</f>
        <v>0</v>
      </c>
    </row>
    <row r="125" spans="1:11" ht="3" customHeight="1" x14ac:dyDescent="0.3">
      <c r="A125" s="136"/>
      <c r="B125" s="134"/>
      <c r="C125" s="134"/>
      <c r="D125" s="134"/>
      <c r="E125" s="134"/>
      <c r="F125" s="136"/>
      <c r="G125" s="136"/>
      <c r="H125" s="136"/>
    </row>
    <row r="126" spans="1:11" ht="15" customHeight="1" x14ac:dyDescent="0.3">
      <c r="A126" s="189" t="s">
        <v>29</v>
      </c>
      <c r="B126" s="189"/>
      <c r="C126" s="189"/>
      <c r="D126" s="189"/>
      <c r="E126" s="189"/>
      <c r="G126" s="6">
        <v>0</v>
      </c>
      <c r="H126" s="5"/>
    </row>
    <row r="127" spans="1:11" ht="3" customHeight="1" x14ac:dyDescent="0.3">
      <c r="A127" s="9"/>
      <c r="B127" s="9"/>
      <c r="C127" s="9"/>
      <c r="D127" s="9"/>
      <c r="E127" s="9"/>
      <c r="F127" s="10"/>
      <c r="G127" s="11"/>
      <c r="H127" s="5"/>
    </row>
    <row r="128" spans="1:11" x14ac:dyDescent="0.3">
      <c r="A128" s="193" t="s">
        <v>8</v>
      </c>
      <c r="B128" s="193"/>
      <c r="C128" s="7">
        <f>G126</f>
        <v>0</v>
      </c>
      <c r="D128" s="41" t="s">
        <v>9</v>
      </c>
      <c r="E128" s="68">
        <v>0.2</v>
      </c>
      <c r="F128" s="41" t="s">
        <v>10</v>
      </c>
      <c r="G128" s="8">
        <f>SUM(C128*E128)</f>
        <v>0</v>
      </c>
      <c r="H128" s="189" t="s">
        <v>13</v>
      </c>
      <c r="I128" s="189"/>
      <c r="J128" s="189"/>
      <c r="K128" s="189"/>
    </row>
    <row r="129" spans="1:11" x14ac:dyDescent="0.3">
      <c r="A129" s="5"/>
      <c r="B129" s="5"/>
      <c r="C129" s="5"/>
      <c r="D129" s="5"/>
      <c r="E129" s="5"/>
      <c r="F129" s="5"/>
      <c r="G129" s="5"/>
      <c r="H129" s="5"/>
    </row>
    <row r="130" spans="1:11" ht="18" customHeight="1" x14ac:dyDescent="0.3">
      <c r="A130" s="162" t="s">
        <v>116</v>
      </c>
      <c r="B130" s="163"/>
      <c r="C130" s="163"/>
      <c r="D130" s="163"/>
      <c r="E130" s="163"/>
      <c r="F130" s="163"/>
      <c r="G130" s="163"/>
      <c r="H130" s="163"/>
      <c r="I130" s="163"/>
      <c r="J130" s="163"/>
      <c r="K130" s="164" t="e">
        <f>IF(#REF!&lt;=500,#REF!,500)</f>
        <v>#REF!</v>
      </c>
    </row>
    <row r="131" spans="1:11" ht="15" customHeight="1" x14ac:dyDescent="0.3">
      <c r="A131" s="5"/>
      <c r="B131" s="5"/>
      <c r="C131" s="5"/>
      <c r="D131" s="5"/>
      <c r="E131" s="5"/>
      <c r="F131" s="5"/>
      <c r="G131" s="5"/>
      <c r="H131" s="5"/>
    </row>
    <row r="132" spans="1:11" s="58" customFormat="1" ht="15" customHeight="1" x14ac:dyDescent="0.3">
      <c r="A132" s="196" t="s">
        <v>46</v>
      </c>
      <c r="B132" s="197"/>
      <c r="C132" s="197"/>
      <c r="D132" s="197"/>
      <c r="E132" s="197"/>
      <c r="F132" s="197"/>
      <c r="G132" s="197"/>
      <c r="H132" s="197"/>
      <c r="I132" s="197"/>
      <c r="J132" s="197"/>
      <c r="K132" s="60">
        <f>SUM(G134)</f>
        <v>0</v>
      </c>
    </row>
    <row r="133" spans="1:11" ht="3" customHeight="1" x14ac:dyDescent="0.3">
      <c r="A133" s="14"/>
      <c r="B133" s="41"/>
      <c r="C133" s="41"/>
      <c r="D133" s="41"/>
      <c r="E133" s="41"/>
      <c r="F133" s="14"/>
      <c r="G133" s="14"/>
      <c r="H133" s="14"/>
    </row>
    <row r="134" spans="1:11" ht="15" customHeight="1" x14ac:dyDescent="0.3">
      <c r="A134" s="193" t="s">
        <v>8</v>
      </c>
      <c r="B134" s="193"/>
      <c r="C134" s="57">
        <v>0</v>
      </c>
      <c r="D134" s="41" t="s">
        <v>44</v>
      </c>
      <c r="E134" s="8">
        <v>0.2</v>
      </c>
      <c r="F134" s="41" t="s">
        <v>10</v>
      </c>
      <c r="G134" s="8">
        <f>SUM(C134*E134)</f>
        <v>0</v>
      </c>
      <c r="H134" s="189"/>
      <c r="I134" s="189"/>
      <c r="J134" s="189"/>
      <c r="K134" s="189"/>
    </row>
    <row r="135" spans="1:11" ht="9.6" customHeight="1" x14ac:dyDescent="0.3">
      <c r="A135" s="14"/>
      <c r="B135" s="41"/>
      <c r="C135" s="41"/>
      <c r="D135" s="41"/>
      <c r="E135" s="41"/>
      <c r="F135" s="14"/>
      <c r="G135" s="14"/>
      <c r="H135" s="14"/>
    </row>
    <row r="136" spans="1:11" s="58" customFormat="1" ht="13.8" x14ac:dyDescent="0.3">
      <c r="A136" s="196" t="s">
        <v>59</v>
      </c>
      <c r="B136" s="197"/>
      <c r="C136" s="197"/>
      <c r="D136" s="197"/>
      <c r="E136" s="197"/>
      <c r="F136" s="197"/>
      <c r="G136" s="197"/>
      <c r="H136" s="197"/>
      <c r="I136" s="197"/>
      <c r="J136" s="197"/>
      <c r="K136" s="60">
        <f>SUM(G138)</f>
        <v>0</v>
      </c>
    </row>
    <row r="137" spans="1:11" ht="3" customHeight="1" x14ac:dyDescent="0.3">
      <c r="A137" s="14"/>
      <c r="B137" s="41"/>
      <c r="C137" s="41"/>
      <c r="D137" s="41"/>
      <c r="E137" s="41"/>
      <c r="F137" s="14"/>
      <c r="G137" s="14"/>
      <c r="H137" s="14"/>
    </row>
    <row r="138" spans="1:11" ht="27.6" x14ac:dyDescent="0.3">
      <c r="A138" s="193" t="s">
        <v>8</v>
      </c>
      <c r="B138" s="193"/>
      <c r="C138" s="57">
        <v>0</v>
      </c>
      <c r="D138" s="41" t="s">
        <v>44</v>
      </c>
      <c r="E138" s="8">
        <v>0.13</v>
      </c>
      <c r="F138" s="41" t="s">
        <v>10</v>
      </c>
      <c r="G138" s="8">
        <f>SUM(C138*E138)</f>
        <v>0</v>
      </c>
      <c r="H138" s="189"/>
      <c r="I138" s="189"/>
      <c r="J138" s="189"/>
      <c r="K138" s="189"/>
    </row>
    <row r="139" spans="1:11" ht="9.6" customHeight="1" x14ac:dyDescent="0.3">
      <c r="A139" s="14"/>
      <c r="B139" s="41"/>
      <c r="C139" s="41"/>
      <c r="D139" s="41"/>
      <c r="E139" s="41"/>
      <c r="F139" s="14"/>
      <c r="G139" s="14"/>
      <c r="H139" s="14"/>
    </row>
    <row r="140" spans="1:11" s="58" customFormat="1" ht="15" customHeight="1" x14ac:dyDescent="0.3">
      <c r="A140" s="196" t="s">
        <v>47</v>
      </c>
      <c r="B140" s="197"/>
      <c r="C140" s="197"/>
      <c r="D140" s="197"/>
      <c r="E140" s="197"/>
      <c r="F140" s="197"/>
      <c r="G140" s="197"/>
      <c r="H140" s="197"/>
      <c r="I140" s="197"/>
      <c r="J140" s="197"/>
      <c r="K140" s="60">
        <f>SUM(G142)</f>
        <v>0</v>
      </c>
    </row>
    <row r="141" spans="1:11" ht="3" customHeight="1" x14ac:dyDescent="0.3">
      <c r="A141" s="14"/>
      <c r="B141" s="41"/>
      <c r="C141" s="41"/>
      <c r="D141" s="41"/>
      <c r="E141" s="41"/>
      <c r="F141" s="14"/>
      <c r="G141" s="14"/>
      <c r="H141" s="14"/>
    </row>
    <row r="142" spans="1:11" x14ac:dyDescent="0.3">
      <c r="A142" s="193" t="s">
        <v>8</v>
      </c>
      <c r="B142" s="193"/>
      <c r="C142" s="57">
        <v>0</v>
      </c>
      <c r="D142" s="41" t="s">
        <v>9</v>
      </c>
      <c r="E142" s="8">
        <v>84</v>
      </c>
      <c r="F142" s="41" t="s">
        <v>10</v>
      </c>
      <c r="G142" s="8">
        <f>SUM(C142*E142)</f>
        <v>0</v>
      </c>
      <c r="H142" s="189"/>
      <c r="I142" s="189"/>
      <c r="J142" s="189"/>
      <c r="K142" s="189"/>
    </row>
    <row r="143" spans="1:11" ht="9.6" customHeight="1" x14ac:dyDescent="0.3">
      <c r="A143" s="14"/>
      <c r="B143" s="41"/>
      <c r="C143" s="41"/>
      <c r="D143" s="41"/>
      <c r="E143" s="41"/>
      <c r="F143" s="14"/>
      <c r="G143" s="14"/>
      <c r="H143" s="14"/>
    </row>
    <row r="144" spans="1:11" s="5" customFormat="1" ht="15" customHeight="1" x14ac:dyDescent="0.3">
      <c r="A144" s="196" t="s">
        <v>48</v>
      </c>
      <c r="B144" s="197"/>
      <c r="C144" s="197"/>
      <c r="D144" s="197"/>
      <c r="E144" s="197"/>
      <c r="F144" s="197"/>
      <c r="G144" s="197"/>
      <c r="H144" s="197"/>
      <c r="I144" s="197"/>
      <c r="J144" s="197"/>
      <c r="K144" s="60">
        <f>SUM(G146)</f>
        <v>0</v>
      </c>
    </row>
    <row r="145" spans="1:11" ht="3" customHeight="1" x14ac:dyDescent="0.3">
      <c r="A145" s="14"/>
      <c r="B145" s="41"/>
      <c r="C145" s="41"/>
      <c r="D145" s="41"/>
      <c r="E145" s="41"/>
      <c r="F145" s="14"/>
      <c r="G145" s="14"/>
      <c r="H145" s="14"/>
    </row>
    <row r="146" spans="1:11" ht="27.6" x14ac:dyDescent="0.3">
      <c r="A146" s="193" t="s">
        <v>8</v>
      </c>
      <c r="B146" s="193"/>
      <c r="C146" s="57">
        <v>0</v>
      </c>
      <c r="D146" s="41" t="s">
        <v>44</v>
      </c>
      <c r="E146" s="8">
        <v>1.28</v>
      </c>
      <c r="F146" s="41" t="s">
        <v>10</v>
      </c>
      <c r="G146" s="8">
        <f>SUM(C146*E146)</f>
        <v>0</v>
      </c>
      <c r="H146" s="189"/>
      <c r="I146" s="189"/>
      <c r="J146" s="189"/>
      <c r="K146" s="189"/>
    </row>
    <row r="147" spans="1:11" ht="9.6" customHeight="1" x14ac:dyDescent="0.3">
      <c r="A147" s="14"/>
      <c r="B147" s="41"/>
      <c r="C147" s="41"/>
      <c r="D147" s="41"/>
      <c r="E147" s="41"/>
      <c r="F147" s="14"/>
      <c r="G147" s="14"/>
      <c r="H147" s="14"/>
    </row>
    <row r="148" spans="1:11" s="5" customFormat="1" ht="15" customHeight="1" x14ac:dyDescent="0.3">
      <c r="A148" s="196" t="s">
        <v>49</v>
      </c>
      <c r="B148" s="197"/>
      <c r="C148" s="197"/>
      <c r="D148" s="197"/>
      <c r="E148" s="197"/>
      <c r="F148" s="197"/>
      <c r="G148" s="197"/>
      <c r="H148" s="197"/>
      <c r="I148" s="197"/>
      <c r="J148" s="197"/>
      <c r="K148" s="60">
        <f>SUM(G150)</f>
        <v>0</v>
      </c>
    </row>
    <row r="149" spans="1:11" ht="3" customHeight="1" x14ac:dyDescent="0.3">
      <c r="A149" s="14"/>
      <c r="B149" s="41"/>
      <c r="C149" s="41"/>
      <c r="D149" s="41"/>
      <c r="E149" s="41"/>
      <c r="F149" s="14"/>
      <c r="G149" s="14"/>
      <c r="H149" s="14"/>
    </row>
    <row r="150" spans="1:11" ht="27.6" x14ac:dyDescent="0.3">
      <c r="A150" s="193" t="s">
        <v>8</v>
      </c>
      <c r="B150" s="193"/>
      <c r="C150" s="57">
        <v>0</v>
      </c>
      <c r="D150" s="41" t="s">
        <v>44</v>
      </c>
      <c r="E150" s="8">
        <v>8.4</v>
      </c>
      <c r="F150" s="41" t="s">
        <v>10</v>
      </c>
      <c r="G150" s="8">
        <f>SUM(C150*E150)</f>
        <v>0</v>
      </c>
      <c r="H150" s="189"/>
      <c r="I150" s="189"/>
      <c r="J150" s="189"/>
      <c r="K150" s="189"/>
    </row>
    <row r="151" spans="1:11" ht="9.6" customHeight="1" x14ac:dyDescent="0.3">
      <c r="A151" s="14"/>
      <c r="B151" s="41"/>
      <c r="C151" s="41"/>
      <c r="D151" s="41"/>
      <c r="E151" s="41"/>
      <c r="F151" s="14"/>
      <c r="G151" s="14"/>
      <c r="H151" s="14"/>
    </row>
    <row r="152" spans="1:11" s="5" customFormat="1" ht="15" customHeight="1" x14ac:dyDescent="0.3">
      <c r="A152" s="196" t="s">
        <v>50</v>
      </c>
      <c r="B152" s="197"/>
      <c r="C152" s="197"/>
      <c r="D152" s="197"/>
      <c r="E152" s="197"/>
      <c r="F152" s="197"/>
      <c r="G152" s="197"/>
      <c r="H152" s="197"/>
      <c r="I152" s="197"/>
      <c r="J152" s="197"/>
      <c r="K152" s="60">
        <f>SUM(G154)</f>
        <v>0</v>
      </c>
    </row>
    <row r="153" spans="1:11" ht="3" customHeight="1" x14ac:dyDescent="0.3">
      <c r="A153" s="14"/>
      <c r="B153" s="41"/>
      <c r="C153" s="41"/>
      <c r="D153" s="41"/>
      <c r="E153" s="41"/>
      <c r="F153" s="14"/>
      <c r="G153" s="14"/>
      <c r="H153" s="14"/>
    </row>
    <row r="154" spans="1:11" x14ac:dyDescent="0.3">
      <c r="A154" s="193" t="s">
        <v>8</v>
      </c>
      <c r="B154" s="193"/>
      <c r="C154" s="57">
        <v>0</v>
      </c>
      <c r="D154" s="41" t="s">
        <v>9</v>
      </c>
      <c r="E154" s="8">
        <v>12.8</v>
      </c>
      <c r="F154" s="41" t="s">
        <v>10</v>
      </c>
      <c r="G154" s="8">
        <f>SUM(C154*E154)</f>
        <v>0</v>
      </c>
      <c r="H154" s="189"/>
      <c r="I154" s="189"/>
      <c r="J154" s="189"/>
      <c r="K154" s="189"/>
    </row>
    <row r="155" spans="1:11" ht="9.6" customHeight="1" x14ac:dyDescent="0.3">
      <c r="A155" s="5"/>
      <c r="B155" s="5"/>
      <c r="C155" s="5"/>
      <c r="D155" s="5"/>
      <c r="E155" s="5"/>
      <c r="F155" s="5"/>
      <c r="G155" s="5"/>
      <c r="H155" s="5"/>
    </row>
    <row r="156" spans="1:11" s="5" customFormat="1" ht="15" customHeight="1" x14ac:dyDescent="0.3">
      <c r="A156" s="196" t="s">
        <v>51</v>
      </c>
      <c r="B156" s="197"/>
      <c r="C156" s="197"/>
      <c r="D156" s="197"/>
      <c r="E156" s="197"/>
      <c r="F156" s="197"/>
      <c r="G156" s="197"/>
      <c r="H156" s="197"/>
      <c r="I156" s="197"/>
      <c r="J156" s="197"/>
      <c r="K156" s="60">
        <f>SUM(I159:I165)</f>
        <v>0</v>
      </c>
    </row>
    <row r="157" spans="1:11" ht="3" customHeight="1" x14ac:dyDescent="0.3">
      <c r="A157" s="14"/>
      <c r="B157" s="41"/>
      <c r="C157" s="41"/>
      <c r="D157" s="41"/>
      <c r="E157" s="41"/>
      <c r="F157" s="14"/>
      <c r="G157" s="14"/>
      <c r="H157" s="14"/>
    </row>
    <row r="158" spans="1:11" x14ac:dyDescent="0.3">
      <c r="A158" s="14"/>
      <c r="B158" s="40" t="s">
        <v>66</v>
      </c>
      <c r="C158" s="41"/>
      <c r="D158" s="41"/>
      <c r="E158" s="41" t="s">
        <v>60</v>
      </c>
      <c r="F158" s="14"/>
      <c r="G158" s="14"/>
      <c r="H158" s="14"/>
    </row>
    <row r="159" spans="1:11" ht="14.25" customHeight="1" x14ac:dyDescent="0.3">
      <c r="A159" s="5"/>
      <c r="B159" s="189" t="s">
        <v>52</v>
      </c>
      <c r="C159" s="189"/>
      <c r="D159" s="189"/>
      <c r="E159" s="57">
        <v>0</v>
      </c>
      <c r="F159" s="41" t="s">
        <v>9</v>
      </c>
      <c r="G159" s="8">
        <v>315</v>
      </c>
      <c r="H159" s="41" t="s">
        <v>10</v>
      </c>
      <c r="I159" s="59">
        <f>SUM(E159*G159)</f>
        <v>0</v>
      </c>
    </row>
    <row r="160" spans="1:11" ht="14.25" customHeight="1" x14ac:dyDescent="0.3">
      <c r="A160" s="5"/>
      <c r="B160" s="189" t="s">
        <v>53</v>
      </c>
      <c r="C160" s="189"/>
      <c r="D160" s="189"/>
      <c r="E160" s="57">
        <v>0</v>
      </c>
      <c r="F160" s="41" t="s">
        <v>9</v>
      </c>
      <c r="G160" s="8">
        <v>472.5</v>
      </c>
      <c r="H160" s="41" t="s">
        <v>10</v>
      </c>
      <c r="I160" s="59">
        <f t="shared" ref="I160:I165" si="4">SUM(E160*G160)</f>
        <v>0</v>
      </c>
    </row>
    <row r="161" spans="1:11" s="5" customFormat="1" ht="14.25" customHeight="1" x14ac:dyDescent="0.3">
      <c r="A161" s="58"/>
      <c r="B161" s="189" t="s">
        <v>54</v>
      </c>
      <c r="C161" s="189"/>
      <c r="D161" s="189"/>
      <c r="E161" s="57">
        <v>0</v>
      </c>
      <c r="F161" s="41" t="s">
        <v>9</v>
      </c>
      <c r="G161" s="8">
        <v>630</v>
      </c>
      <c r="H161" s="41" t="s">
        <v>10</v>
      </c>
      <c r="I161" s="59">
        <f t="shared" si="4"/>
        <v>0</v>
      </c>
    </row>
    <row r="162" spans="1:11" s="5" customFormat="1" ht="14.25" customHeight="1" x14ac:dyDescent="0.3">
      <c r="A162" s="58"/>
      <c r="B162" s="189" t="s">
        <v>55</v>
      </c>
      <c r="C162" s="189"/>
      <c r="D162" s="189"/>
      <c r="E162" s="57">
        <v>0</v>
      </c>
      <c r="F162" s="41" t="s">
        <v>9</v>
      </c>
      <c r="G162" s="8">
        <v>787.5</v>
      </c>
      <c r="H162" s="41" t="s">
        <v>10</v>
      </c>
      <c r="I162" s="59">
        <f t="shared" si="4"/>
        <v>0</v>
      </c>
    </row>
    <row r="163" spans="1:11" s="5" customFormat="1" ht="14.25" customHeight="1" x14ac:dyDescent="0.3">
      <c r="A163" s="58"/>
      <c r="B163" s="189" t="s">
        <v>56</v>
      </c>
      <c r="C163" s="189"/>
      <c r="D163" s="189"/>
      <c r="E163" s="57">
        <v>0</v>
      </c>
      <c r="F163" s="41" t="s">
        <v>9</v>
      </c>
      <c r="G163" s="8">
        <v>945</v>
      </c>
      <c r="H163" s="41" t="s">
        <v>10</v>
      </c>
      <c r="I163" s="59">
        <f t="shared" si="4"/>
        <v>0</v>
      </c>
    </row>
    <row r="164" spans="1:11" s="5" customFormat="1" ht="14.25" customHeight="1" x14ac:dyDescent="0.3">
      <c r="B164" s="189" t="s">
        <v>57</v>
      </c>
      <c r="C164" s="189"/>
      <c r="D164" s="189"/>
      <c r="E164" s="57">
        <v>0</v>
      </c>
      <c r="F164" s="61" t="s">
        <v>9</v>
      </c>
      <c r="G164" s="8">
        <v>1102.5</v>
      </c>
      <c r="H164" s="41" t="s">
        <v>10</v>
      </c>
      <c r="I164" s="59">
        <f t="shared" si="4"/>
        <v>0</v>
      </c>
    </row>
    <row r="165" spans="1:11" s="5" customFormat="1" ht="14.25" customHeight="1" x14ac:dyDescent="0.3">
      <c r="B165" s="189" t="s">
        <v>58</v>
      </c>
      <c r="C165" s="189"/>
      <c r="D165" s="189"/>
      <c r="E165" s="57">
        <v>0</v>
      </c>
      <c r="F165" s="61" t="s">
        <v>9</v>
      </c>
      <c r="G165" s="8">
        <v>1260</v>
      </c>
      <c r="H165" s="41" t="s">
        <v>10</v>
      </c>
      <c r="I165" s="59">
        <f t="shared" si="4"/>
        <v>0</v>
      </c>
    </row>
    <row r="166" spans="1:11" ht="3" customHeight="1" x14ac:dyDescent="0.3">
      <c r="A166" s="14"/>
      <c r="B166" s="41"/>
      <c r="C166" s="41"/>
      <c r="D166" s="41"/>
      <c r="E166" s="41"/>
      <c r="F166" s="14"/>
      <c r="G166" s="14"/>
      <c r="H166" s="14"/>
    </row>
    <row r="167" spans="1:11" s="58" customFormat="1" ht="15" customHeight="1" x14ac:dyDescent="0.3">
      <c r="A167" s="196" t="s">
        <v>62</v>
      </c>
      <c r="B167" s="197"/>
      <c r="C167" s="197"/>
      <c r="D167" s="197"/>
      <c r="E167" s="197"/>
      <c r="F167" s="197"/>
      <c r="G167" s="197"/>
      <c r="H167" s="197"/>
      <c r="I167" s="197"/>
      <c r="J167" s="197"/>
      <c r="K167" s="60">
        <f>SUM(K175)</f>
        <v>0</v>
      </c>
    </row>
    <row r="168" spans="1:11" ht="3" customHeight="1" x14ac:dyDescent="0.3">
      <c r="A168" s="14"/>
      <c r="B168" s="41"/>
      <c r="C168" s="41"/>
      <c r="D168" s="41"/>
      <c r="E168" s="41"/>
      <c r="F168" s="14"/>
      <c r="G168" s="14"/>
      <c r="H168" s="14"/>
    </row>
    <row r="169" spans="1:11" ht="13.5" customHeight="1" x14ac:dyDescent="0.3">
      <c r="B169" s="41" t="s">
        <v>63</v>
      </c>
      <c r="C169" s="41"/>
      <c r="D169" s="41"/>
      <c r="E169" s="41"/>
      <c r="F169" s="14"/>
      <c r="G169" s="14"/>
      <c r="H169" s="14"/>
    </row>
    <row r="170" spans="1:11" ht="13.5" customHeight="1" x14ac:dyDescent="0.3">
      <c r="B170" s="221" t="s">
        <v>75</v>
      </c>
      <c r="C170" s="221"/>
      <c r="D170" s="221"/>
      <c r="E170" s="221"/>
      <c r="F170" s="221"/>
      <c r="G170" s="221"/>
      <c r="H170" s="14"/>
    </row>
    <row r="171" spans="1:11" ht="13.5" customHeight="1" x14ac:dyDescent="0.3">
      <c r="B171" s="221" t="s">
        <v>64</v>
      </c>
      <c r="C171" s="221"/>
      <c r="D171" s="221"/>
      <c r="E171" s="221"/>
      <c r="F171" s="221"/>
      <c r="G171" s="221"/>
      <c r="H171" s="14"/>
    </row>
    <row r="172" spans="1:11" ht="13.5" customHeight="1" x14ac:dyDescent="0.3">
      <c r="B172" s="221" t="s">
        <v>110</v>
      </c>
      <c r="C172" s="221"/>
      <c r="D172" s="221"/>
      <c r="E172" s="221"/>
      <c r="F172" s="221"/>
      <c r="G172" s="221"/>
      <c r="H172" s="120"/>
    </row>
    <row r="173" spans="1:11" ht="13.5" customHeight="1" x14ac:dyDescent="0.3">
      <c r="A173" s="14"/>
      <c r="B173" s="221" t="s">
        <v>109</v>
      </c>
      <c r="C173" s="221"/>
      <c r="D173" s="221"/>
      <c r="E173" s="221"/>
      <c r="F173" s="221"/>
      <c r="G173" s="221"/>
      <c r="H173" s="14"/>
    </row>
    <row r="174" spans="1:11" ht="3" customHeight="1" x14ac:dyDescent="0.3">
      <c r="A174" s="14"/>
      <c r="B174" s="41"/>
      <c r="C174" s="41"/>
      <c r="D174" s="41"/>
      <c r="E174" s="41"/>
      <c r="F174" s="14"/>
      <c r="G174" s="14"/>
      <c r="H174" s="14"/>
    </row>
    <row r="175" spans="1:11" ht="15" customHeight="1" x14ac:dyDescent="0.3">
      <c r="A175" s="193" t="s">
        <v>8</v>
      </c>
      <c r="B175" s="193"/>
      <c r="C175" s="63">
        <v>0</v>
      </c>
      <c r="D175" s="41" t="s">
        <v>44</v>
      </c>
      <c r="E175" s="8">
        <v>0.2</v>
      </c>
      <c r="F175" s="41" t="s">
        <v>10</v>
      </c>
      <c r="G175" s="8">
        <f>SUM(C175*E175)</f>
        <v>0</v>
      </c>
      <c r="H175" s="41" t="s">
        <v>9</v>
      </c>
      <c r="I175" s="64">
        <v>0.2</v>
      </c>
      <c r="J175" s="61" t="s">
        <v>10</v>
      </c>
      <c r="K175" s="8">
        <f>SUM(G175*I175)</f>
        <v>0</v>
      </c>
    </row>
    <row r="176" spans="1:11" s="5" customFormat="1" ht="13.8" x14ac:dyDescent="0.3">
      <c r="A176" s="17"/>
      <c r="B176" s="17"/>
      <c r="C176" s="17"/>
      <c r="D176" s="17"/>
      <c r="E176" s="17"/>
      <c r="F176" s="70"/>
      <c r="G176" s="70"/>
      <c r="H176" s="17"/>
      <c r="I176" s="17"/>
      <c r="J176" s="17"/>
      <c r="K176" s="17"/>
    </row>
    <row r="177" spans="1:11" s="5" customFormat="1" ht="18" customHeight="1" x14ac:dyDescent="0.3">
      <c r="A177" s="176" t="s">
        <v>95</v>
      </c>
      <c r="B177" s="177"/>
      <c r="C177" s="177"/>
      <c r="D177" s="177"/>
      <c r="E177" s="177"/>
      <c r="F177" s="177"/>
      <c r="G177" s="177"/>
      <c r="H177" s="177"/>
      <c r="I177" s="177"/>
      <c r="J177" s="177"/>
      <c r="K177" s="178"/>
    </row>
    <row r="178" spans="1:11" s="5" customFormat="1" ht="34.5" customHeight="1" x14ac:dyDescent="0.3">
      <c r="B178" s="232" t="s">
        <v>101</v>
      </c>
      <c r="C178" s="233"/>
      <c r="D178" s="233"/>
      <c r="E178" s="233"/>
      <c r="F178" s="233"/>
      <c r="G178" s="233"/>
      <c r="H178" s="233"/>
      <c r="I178" s="233"/>
      <c r="J178" s="233"/>
    </row>
    <row r="179" spans="1:11" s="5" customFormat="1" ht="15" customHeight="1" x14ac:dyDescent="0.3">
      <c r="A179" s="196" t="s">
        <v>99</v>
      </c>
      <c r="B179" s="197"/>
      <c r="C179" s="197"/>
      <c r="D179" s="197"/>
      <c r="E179" s="197"/>
      <c r="F179" s="197"/>
      <c r="G179" s="197"/>
      <c r="H179" s="197"/>
      <c r="I179" s="197"/>
      <c r="J179" s="197"/>
      <c r="K179" s="117">
        <f>SUM(I182:I183)</f>
        <v>0</v>
      </c>
    </row>
    <row r="180" spans="1:11" s="5" customFormat="1" ht="3" customHeight="1" x14ac:dyDescent="0.3">
      <c r="A180" s="14"/>
    </row>
    <row r="181" spans="1:11" s="5" customFormat="1" ht="15" customHeight="1" x14ac:dyDescent="0.3">
      <c r="A181" s="14"/>
      <c r="B181" s="210" t="s">
        <v>102</v>
      </c>
      <c r="C181" s="210"/>
      <c r="G181" s="189" t="s">
        <v>105</v>
      </c>
      <c r="H181" s="189"/>
    </row>
    <row r="182" spans="1:11" s="5" customFormat="1" ht="15" customHeight="1" x14ac:dyDescent="0.3">
      <c r="A182" s="17"/>
      <c r="B182" s="210" t="s">
        <v>103</v>
      </c>
      <c r="C182" s="210"/>
      <c r="D182" s="116"/>
      <c r="E182" s="139"/>
      <c r="F182" s="116"/>
      <c r="G182" s="121">
        <v>800</v>
      </c>
      <c r="H182" s="118"/>
      <c r="I182" s="122">
        <f>IF(E182&gt;G182,G182,E182)</f>
        <v>0</v>
      </c>
      <c r="J182" s="118"/>
      <c r="K182" s="118"/>
    </row>
    <row r="183" spans="1:11" s="5" customFormat="1" ht="15" customHeight="1" x14ac:dyDescent="0.3">
      <c r="B183" s="234" t="s">
        <v>104</v>
      </c>
      <c r="C183" s="234"/>
      <c r="E183" s="6"/>
      <c r="G183" s="7">
        <v>200</v>
      </c>
      <c r="I183" s="122">
        <f>IF(E183&gt;G183,G183,E183)</f>
        <v>0</v>
      </c>
    </row>
    <row r="184" spans="1:11" s="5" customFormat="1" ht="9.75" customHeight="1" x14ac:dyDescent="0.3">
      <c r="A184" s="17"/>
      <c r="B184" s="17"/>
      <c r="C184" s="116"/>
      <c r="D184" s="116"/>
      <c r="E184" s="116"/>
      <c r="F184" s="116"/>
      <c r="G184" s="116"/>
      <c r="H184" s="118"/>
      <c r="I184" s="118"/>
      <c r="J184" s="118"/>
      <c r="K184" s="118"/>
    </row>
    <row r="185" spans="1:11" s="5" customFormat="1" ht="15" customHeight="1" x14ac:dyDescent="0.3">
      <c r="A185" s="196" t="s">
        <v>98</v>
      </c>
      <c r="B185" s="197"/>
      <c r="C185" s="197"/>
      <c r="D185" s="197"/>
      <c r="E185" s="197"/>
      <c r="F185" s="197"/>
      <c r="G185" s="197"/>
      <c r="H185" s="197"/>
      <c r="I185" s="197"/>
      <c r="J185" s="197"/>
      <c r="K185" s="117">
        <f>IF(B188&gt;G188,G188,B188)</f>
        <v>0</v>
      </c>
    </row>
    <row r="186" spans="1:11" s="5" customFormat="1" ht="3" customHeight="1" x14ac:dyDescent="0.3">
      <c r="A186" s="17"/>
      <c r="B186" s="17"/>
      <c r="C186" s="116"/>
      <c r="D186" s="116"/>
      <c r="E186" s="116"/>
      <c r="F186" s="116"/>
      <c r="G186" s="116"/>
      <c r="H186" s="118"/>
      <c r="I186" s="118"/>
      <c r="J186" s="118"/>
      <c r="K186" s="118"/>
    </row>
    <row r="187" spans="1:11" s="5" customFormat="1" ht="15" customHeight="1" x14ac:dyDescent="0.3">
      <c r="A187" s="17"/>
      <c r="B187" s="210" t="s">
        <v>100</v>
      </c>
      <c r="C187" s="210"/>
      <c r="D187" s="116"/>
      <c r="F187" s="116"/>
      <c r="G187" s="189" t="s">
        <v>105</v>
      </c>
      <c r="H187" s="189"/>
      <c r="I187" s="118"/>
      <c r="J187" s="118"/>
      <c r="K187" s="118"/>
    </row>
    <row r="188" spans="1:11" s="5" customFormat="1" ht="15" customHeight="1" x14ac:dyDescent="0.3">
      <c r="A188" s="17"/>
      <c r="B188" s="211">
        <v>0</v>
      </c>
      <c r="C188" s="211"/>
      <c r="D188" s="116"/>
      <c r="F188" s="116"/>
      <c r="G188" s="121">
        <v>7500</v>
      </c>
      <c r="H188" s="118"/>
      <c r="I188" s="118"/>
      <c r="J188" s="118"/>
      <c r="K188" s="118"/>
    </row>
    <row r="189" spans="1:11" s="5" customFormat="1" ht="9.75" customHeight="1" x14ac:dyDescent="0.3">
      <c r="A189" s="17"/>
      <c r="B189" s="17"/>
      <c r="C189" s="116"/>
      <c r="D189" s="116"/>
      <c r="E189" s="116"/>
      <c r="F189" s="116"/>
      <c r="G189" s="116"/>
      <c r="H189" s="118"/>
      <c r="I189" s="118"/>
      <c r="J189" s="118"/>
      <c r="K189" s="118"/>
    </row>
    <row r="190" spans="1:11" s="5" customFormat="1" ht="15" customHeight="1" x14ac:dyDescent="0.3">
      <c r="A190" s="196" t="s">
        <v>97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17">
        <f>IF(B193&gt;G193,G193,B193)</f>
        <v>0</v>
      </c>
    </row>
    <row r="191" spans="1:11" s="5" customFormat="1" ht="3" customHeight="1" x14ac:dyDescent="0.3">
      <c r="A191" s="17"/>
      <c r="B191" s="17"/>
      <c r="C191" s="116"/>
      <c r="D191" s="116"/>
      <c r="E191" s="116"/>
      <c r="F191" s="116"/>
      <c r="G191" s="116"/>
      <c r="H191" s="118"/>
      <c r="I191" s="118"/>
      <c r="J191" s="118"/>
      <c r="K191" s="118"/>
    </row>
    <row r="192" spans="1:11" s="5" customFormat="1" ht="15" customHeight="1" x14ac:dyDescent="0.3">
      <c r="A192" s="17"/>
      <c r="B192" s="210" t="s">
        <v>100</v>
      </c>
      <c r="C192" s="210"/>
      <c r="D192" s="116"/>
      <c r="E192" s="116"/>
      <c r="F192" s="116"/>
      <c r="G192" s="189" t="s">
        <v>105</v>
      </c>
      <c r="H192" s="189"/>
      <c r="I192" s="118"/>
      <c r="J192" s="118"/>
      <c r="K192" s="118"/>
    </row>
    <row r="193" spans="1:11" s="5" customFormat="1" ht="15" customHeight="1" x14ac:dyDescent="0.3">
      <c r="A193" s="17"/>
      <c r="B193" s="211">
        <v>0</v>
      </c>
      <c r="C193" s="211"/>
      <c r="D193" s="116"/>
      <c r="E193" s="116"/>
      <c r="F193" s="116"/>
      <c r="G193" s="121">
        <v>500</v>
      </c>
      <c r="H193" s="118"/>
      <c r="I193" s="118"/>
      <c r="J193" s="118"/>
      <c r="K193" s="118"/>
    </row>
    <row r="194" spans="1:11" s="5" customFormat="1" ht="9.75" customHeight="1" x14ac:dyDescent="0.3">
      <c r="A194" s="17"/>
      <c r="B194" s="17"/>
      <c r="C194" s="116"/>
      <c r="D194" s="116"/>
      <c r="E194" s="116"/>
      <c r="F194" s="116"/>
      <c r="G194" s="116"/>
      <c r="H194" s="118"/>
      <c r="I194" s="118"/>
      <c r="J194" s="118"/>
      <c r="K194" s="118"/>
    </row>
    <row r="195" spans="1:11" s="5" customFormat="1" ht="15" customHeight="1" x14ac:dyDescent="0.3">
      <c r="A195" s="196" t="s">
        <v>96</v>
      </c>
      <c r="B195" s="197"/>
      <c r="C195" s="197"/>
      <c r="D195" s="197"/>
      <c r="E195" s="197"/>
      <c r="F195" s="197"/>
      <c r="G195" s="197"/>
      <c r="H195" s="197"/>
      <c r="I195" s="197"/>
      <c r="J195" s="197"/>
      <c r="K195" s="117">
        <f>IF(B198&gt;G198,G198,B198)</f>
        <v>0</v>
      </c>
    </row>
    <row r="196" spans="1:11" s="5" customFormat="1" ht="3" customHeight="1" x14ac:dyDescent="0.3">
      <c r="A196" s="17"/>
      <c r="B196" s="17"/>
      <c r="C196" s="116"/>
      <c r="D196" s="116"/>
      <c r="E196" s="116"/>
      <c r="F196" s="116"/>
      <c r="G196" s="116"/>
      <c r="H196" s="118"/>
      <c r="I196" s="118"/>
      <c r="J196" s="118"/>
      <c r="K196" s="118"/>
    </row>
    <row r="197" spans="1:11" s="5" customFormat="1" ht="15" customHeight="1" x14ac:dyDescent="0.3">
      <c r="A197" s="17"/>
      <c r="B197" s="210" t="s">
        <v>100</v>
      </c>
      <c r="C197" s="210"/>
      <c r="D197" s="116"/>
      <c r="E197" s="116"/>
      <c r="F197" s="116"/>
      <c r="G197" s="189" t="s">
        <v>105</v>
      </c>
      <c r="H197" s="189"/>
      <c r="I197" s="118"/>
      <c r="J197" s="118"/>
      <c r="K197" s="118"/>
    </row>
    <row r="198" spans="1:11" s="5" customFormat="1" ht="15" customHeight="1" x14ac:dyDescent="0.3">
      <c r="A198" s="17"/>
      <c r="B198" s="211">
        <v>0</v>
      </c>
      <c r="C198" s="211"/>
      <c r="D198" s="116"/>
      <c r="E198" s="116"/>
      <c r="F198" s="116"/>
      <c r="G198" s="121">
        <v>3000</v>
      </c>
      <c r="H198" s="118"/>
      <c r="I198" s="118"/>
      <c r="J198" s="118"/>
      <c r="K198" s="118"/>
    </row>
    <row r="199" spans="1:11" s="5" customFormat="1" ht="13.8" x14ac:dyDescent="0.3">
      <c r="A199" s="17"/>
      <c r="B199" s="17"/>
      <c r="C199" s="116"/>
      <c r="D199" s="116"/>
      <c r="E199" s="116"/>
      <c r="F199" s="116"/>
      <c r="G199" s="116"/>
      <c r="H199" s="118"/>
      <c r="I199" s="118"/>
      <c r="J199" s="118"/>
      <c r="K199" s="118"/>
    </row>
    <row r="200" spans="1:11" ht="18" customHeight="1" x14ac:dyDescent="0.3">
      <c r="A200" s="162" t="s">
        <v>114</v>
      </c>
      <c r="B200" s="163"/>
      <c r="C200" s="163"/>
      <c r="D200" s="163"/>
      <c r="E200" s="163"/>
      <c r="F200" s="163"/>
      <c r="G200" s="163"/>
      <c r="H200" s="163"/>
      <c r="I200" s="163"/>
      <c r="J200" s="163"/>
      <c r="K200" s="164"/>
    </row>
    <row r="201" spans="1:11" ht="12.75" customHeight="1" x14ac:dyDescent="0.3">
      <c r="A201" s="5"/>
      <c r="B201" s="5"/>
      <c r="C201" s="5"/>
      <c r="D201" s="5"/>
      <c r="E201" s="5"/>
      <c r="F201" s="5"/>
      <c r="G201" s="5"/>
      <c r="H201" s="5"/>
    </row>
    <row r="202" spans="1:11" ht="29.25" customHeight="1" x14ac:dyDescent="0.3">
      <c r="A202" s="165" t="s">
        <v>16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</row>
    <row r="203" spans="1:11" ht="12.75" customHeight="1" x14ac:dyDescent="0.3">
      <c r="A203" s="5"/>
      <c r="B203" s="5"/>
      <c r="C203" s="5"/>
      <c r="D203" s="5"/>
      <c r="E203" s="5"/>
      <c r="F203" s="5"/>
      <c r="G203" s="5"/>
      <c r="H203" s="5"/>
    </row>
    <row r="204" spans="1:11" ht="15" customHeight="1" x14ac:dyDescent="0.3">
      <c r="A204" s="166" t="s">
        <v>15</v>
      </c>
      <c r="B204" s="166"/>
      <c r="C204" s="167">
        <f ca="1">TODAY()</f>
        <v>46052</v>
      </c>
      <c r="D204" s="167"/>
      <c r="G204" s="5"/>
      <c r="H204" s="5"/>
    </row>
    <row r="205" spans="1:11" ht="60" customHeight="1" x14ac:dyDescent="0.3">
      <c r="A205" s="5"/>
      <c r="B205" s="5"/>
      <c r="C205" s="5"/>
      <c r="E205" s="168"/>
      <c r="F205" s="168"/>
      <c r="G205" s="168"/>
      <c r="H205" s="168"/>
      <c r="I205" s="168"/>
      <c r="J205" s="168"/>
      <c r="K205" s="168"/>
    </row>
    <row r="206" spans="1:11" ht="22.5" customHeight="1" x14ac:dyDescent="0.3">
      <c r="A206" s="5"/>
      <c r="B206" s="5"/>
      <c r="D206" s="22"/>
      <c r="E206" s="169" t="s">
        <v>19</v>
      </c>
      <c r="F206" s="169"/>
      <c r="G206" s="169"/>
      <c r="H206" s="169"/>
      <c r="I206" s="169"/>
      <c r="J206" s="169"/>
      <c r="K206" s="169"/>
    </row>
    <row r="207" spans="1:11" s="5" customFormat="1" ht="15" customHeight="1" x14ac:dyDescent="0.3">
      <c r="A207" s="17"/>
      <c r="B207" s="17"/>
      <c r="C207" s="17"/>
      <c r="D207" s="17"/>
      <c r="E207" s="17"/>
      <c r="F207" s="70"/>
      <c r="G207" s="70"/>
      <c r="H207" s="17"/>
      <c r="I207" s="17"/>
      <c r="J207" s="17"/>
      <c r="K207" s="17"/>
    </row>
    <row r="208" spans="1:11" ht="18" customHeight="1" x14ac:dyDescent="0.3">
      <c r="A208" s="176" t="s">
        <v>115</v>
      </c>
      <c r="B208" s="177"/>
      <c r="C208" s="177"/>
      <c r="D208" s="177"/>
      <c r="E208" s="177"/>
      <c r="F208" s="177"/>
      <c r="G208" s="177"/>
      <c r="H208" s="177"/>
      <c r="I208" s="177"/>
      <c r="J208" s="177"/>
      <c r="K208" s="178"/>
    </row>
    <row r="209" spans="1:11" ht="15" customHeight="1" x14ac:dyDescent="0.3">
      <c r="A209" s="5"/>
      <c r="B209" s="5"/>
      <c r="C209" s="5"/>
      <c r="D209" s="5"/>
      <c r="E209" s="5"/>
      <c r="F209" s="5"/>
      <c r="G209" s="5"/>
      <c r="H209" s="5"/>
    </row>
    <row r="210" spans="1:11" ht="15" customHeight="1" x14ac:dyDescent="0.3">
      <c r="A210" s="194" t="str">
        <f>CONCATENATE(A50)</f>
        <v xml:space="preserve">Energiekosten (Punkt 1.6.1 der Richtlinie) </v>
      </c>
      <c r="B210" s="195"/>
      <c r="C210" s="195"/>
      <c r="D210" s="195"/>
      <c r="E210" s="195"/>
      <c r="F210" s="195"/>
      <c r="G210" s="195"/>
      <c r="H210" s="195"/>
      <c r="I210" s="195"/>
      <c r="J210" s="123"/>
      <c r="K210" s="124">
        <f>SUM(K50)</f>
        <v>0</v>
      </c>
    </row>
    <row r="211" spans="1:11" ht="15" customHeight="1" x14ac:dyDescent="0.3">
      <c r="A211" s="179" t="str">
        <f>CONCATENATE(A88)</f>
        <v xml:space="preserve">Wasser -ohne Abwasser- (Punkt 1.6.2 der Richtlinie) </v>
      </c>
      <c r="B211" s="180"/>
      <c r="C211" s="180"/>
      <c r="D211" s="180"/>
      <c r="E211" s="180"/>
      <c r="F211" s="180"/>
      <c r="G211" s="180"/>
      <c r="H211" s="180"/>
      <c r="I211" s="180"/>
      <c r="J211" s="51"/>
      <c r="K211" s="125">
        <f>SUM(K88)</f>
        <v>0</v>
      </c>
    </row>
    <row r="212" spans="1:11" ht="15" customHeight="1" x14ac:dyDescent="0.3">
      <c r="A212" s="179" t="str">
        <f>CONCATENATE(A102)</f>
        <v xml:space="preserve">Jugendarbeit (Punkt 1.6.3 der Richtlinie) </v>
      </c>
      <c r="B212" s="180"/>
      <c r="C212" s="180"/>
      <c r="D212" s="180"/>
      <c r="E212" s="180"/>
      <c r="F212" s="180"/>
      <c r="G212" s="180"/>
      <c r="H212" s="180"/>
      <c r="I212" s="180"/>
      <c r="J212" s="51"/>
      <c r="K212" s="125">
        <f>SUM(K102)</f>
        <v>0</v>
      </c>
    </row>
    <row r="213" spans="1:11" ht="15" customHeight="1" x14ac:dyDescent="0.3">
      <c r="A213" s="179" t="str">
        <f>CONCATENATE(A114)</f>
        <v xml:space="preserve">Wiederkehrende Ausbaubeiträge (Punkt 1.6.4 der Richtlinie) </v>
      </c>
      <c r="B213" s="180"/>
      <c r="C213" s="180"/>
      <c r="D213" s="180"/>
      <c r="E213" s="180"/>
      <c r="F213" s="180"/>
      <c r="G213" s="180"/>
      <c r="H213" s="180"/>
      <c r="I213" s="180"/>
      <c r="J213" s="51"/>
      <c r="K213" s="125">
        <f>SUM(K114)</f>
        <v>0</v>
      </c>
    </row>
    <row r="214" spans="1:11" ht="15" customHeight="1" x14ac:dyDescent="0.3">
      <c r="A214" s="179" t="str">
        <f>CONCATENATE(A120)</f>
        <v xml:space="preserve">Vereinsjubiläen (Punkt 1.6.5 der Richtlinie) </v>
      </c>
      <c r="B214" s="180"/>
      <c r="C214" s="180"/>
      <c r="D214" s="180"/>
      <c r="E214" s="180"/>
      <c r="F214" s="180"/>
      <c r="G214" s="180"/>
      <c r="H214" s="180"/>
      <c r="I214" s="180"/>
      <c r="J214" s="51"/>
      <c r="K214" s="125">
        <f>SUM(K120)</f>
        <v>0</v>
      </c>
    </row>
    <row r="215" spans="1:11" ht="15" customHeight="1" x14ac:dyDescent="0.3">
      <c r="A215" s="179" t="str">
        <f>CONCATENATE(A124)</f>
        <v xml:space="preserve">Veranstaltungen überregionaler Art (Punkt 1.6.6 der Richtlinie) </v>
      </c>
      <c r="B215" s="180"/>
      <c r="C215" s="180"/>
      <c r="D215" s="180"/>
      <c r="E215" s="180"/>
      <c r="F215" s="180"/>
      <c r="G215" s="180"/>
      <c r="H215" s="180"/>
      <c r="I215" s="180"/>
      <c r="J215" s="51"/>
      <c r="K215" s="125">
        <f>SUM(K124)</f>
        <v>0</v>
      </c>
    </row>
    <row r="216" spans="1:11" ht="15" customHeight="1" x14ac:dyDescent="0.3">
      <c r="A216" s="179" t="str">
        <f>CONCATENATE(A132)</f>
        <v>Außensportanlagen (Rasenplätze) je m² nutzbare Sportfläche (Buchstabe A)</v>
      </c>
      <c r="B216" s="180"/>
      <c r="C216" s="180"/>
      <c r="D216" s="180"/>
      <c r="E216" s="180"/>
      <c r="F216" s="180"/>
      <c r="G216" s="180"/>
      <c r="H216" s="180"/>
      <c r="I216" s="180"/>
      <c r="J216" s="51"/>
      <c r="K216" s="125">
        <f>SUM(K132)</f>
        <v>0</v>
      </c>
    </row>
    <row r="217" spans="1:11" ht="15" customHeight="1" x14ac:dyDescent="0.3">
      <c r="A217" s="179" t="str">
        <f>CONCATENATE(A136)</f>
        <v>Außensportanlagen (Hartplätze und Kunstrasenplätze) je m² nutzbare Sportfläche (Buchstabe B)</v>
      </c>
      <c r="B217" s="180"/>
      <c r="C217" s="180"/>
      <c r="D217" s="180"/>
      <c r="E217" s="180"/>
      <c r="F217" s="180"/>
      <c r="G217" s="180"/>
      <c r="H217" s="180"/>
      <c r="I217" s="180"/>
      <c r="J217" s="51"/>
      <c r="K217" s="125">
        <f>SUM(K136)</f>
        <v>0</v>
      </c>
    </row>
    <row r="218" spans="1:11" ht="15" customHeight="1" x14ac:dyDescent="0.3">
      <c r="A218" s="179" t="str">
        <f>CONCATENATE(A140)</f>
        <v>Tennisplätze (mit Tennenbelag) pro Platz (Buchstabe C)</v>
      </c>
      <c r="B218" s="180"/>
      <c r="C218" s="180"/>
      <c r="D218" s="180"/>
      <c r="E218" s="180"/>
      <c r="F218" s="180"/>
      <c r="G218" s="180"/>
      <c r="H218" s="180"/>
      <c r="I218" s="180"/>
      <c r="J218" s="51"/>
      <c r="K218" s="125">
        <f>SUM(K140)</f>
        <v>0</v>
      </c>
    </row>
    <row r="219" spans="1:11" ht="15" customHeight="1" x14ac:dyDescent="0.3">
      <c r="A219" s="179" t="str">
        <f>CONCATENATE(A144)</f>
        <v>Umkleideräume je m² Umkleide-, Dusch- und Waschraumfläche  (Buchstabe D)</v>
      </c>
      <c r="B219" s="180"/>
      <c r="C219" s="180"/>
      <c r="D219" s="180"/>
      <c r="E219" s="180"/>
      <c r="F219" s="180"/>
      <c r="G219" s="180"/>
      <c r="H219" s="180"/>
      <c r="I219" s="180"/>
      <c r="J219" s="51"/>
      <c r="K219" s="125">
        <f>SUM(K144)</f>
        <v>0</v>
      </c>
    </row>
    <row r="220" spans="1:11" ht="15" customHeight="1" x14ac:dyDescent="0.3">
      <c r="A220" s="179" t="str">
        <f>CONCATENATE(A148)</f>
        <v>Sporthallen (ohne Tennishallen und Kegelbahnen) je m²  nutzbare Sportfläche  (Buchstabe E)</v>
      </c>
      <c r="B220" s="180"/>
      <c r="C220" s="180"/>
      <c r="D220" s="180"/>
      <c r="E220" s="180"/>
      <c r="F220" s="180"/>
      <c r="G220" s="180"/>
      <c r="H220" s="180"/>
      <c r="I220" s="180"/>
      <c r="J220" s="51"/>
      <c r="K220" s="125">
        <f>SUM(K148)</f>
        <v>0</v>
      </c>
    </row>
    <row r="221" spans="1:11" ht="15" customHeight="1" x14ac:dyDescent="0.3">
      <c r="A221" s="179" t="str">
        <f>CONCATENATE(A152)</f>
        <v>Schießsportanlagen je Schießstand  (Buchstabe F)</v>
      </c>
      <c r="B221" s="180"/>
      <c r="C221" s="180"/>
      <c r="D221" s="180"/>
      <c r="E221" s="180"/>
      <c r="F221" s="180"/>
      <c r="G221" s="180"/>
      <c r="H221" s="180"/>
      <c r="I221" s="180"/>
      <c r="J221" s="51"/>
      <c r="K221" s="125">
        <f>SUM(K152)</f>
        <v>0</v>
      </c>
    </row>
    <row r="222" spans="1:11" ht="15" customHeight="1" x14ac:dyDescent="0.3">
      <c r="A222" s="179" t="str">
        <f>CONCATENATE(A156)</f>
        <v>Betriebskosten von Trainingsbeleuchtungen für Außensportanlagen  (Buchstabe G)</v>
      </c>
      <c r="B222" s="180"/>
      <c r="C222" s="180"/>
      <c r="D222" s="180"/>
      <c r="E222" s="180"/>
      <c r="F222" s="180"/>
      <c r="G222" s="180"/>
      <c r="H222" s="180"/>
      <c r="I222" s="180"/>
      <c r="J222" s="51"/>
      <c r="K222" s="125">
        <f>SUM(K156)</f>
        <v>0</v>
      </c>
    </row>
    <row r="223" spans="1:11" ht="15" customHeight="1" x14ac:dyDescent="0.3">
      <c r="A223" s="179" t="str">
        <f>CONCATENATE(A167)</f>
        <v>Außensportanlagen (Rasenplätze) je m² nutzbare Sportfläche (Buchstabe H)</v>
      </c>
      <c r="B223" s="180"/>
      <c r="C223" s="180"/>
      <c r="D223" s="180"/>
      <c r="E223" s="180"/>
      <c r="F223" s="180"/>
      <c r="G223" s="180"/>
      <c r="H223" s="180"/>
      <c r="I223" s="180"/>
      <c r="J223" s="51"/>
      <c r="K223" s="125">
        <f>SUM(K167)</f>
        <v>0</v>
      </c>
    </row>
    <row r="224" spans="1:11" ht="15" customHeight="1" x14ac:dyDescent="0.3">
      <c r="A224" s="179" t="str">
        <f>CONCATENATE(A179)</f>
        <v>Theaterverein 1926 Haßloch e.V. (Punkt 3.2.1 der Richtlinie)</v>
      </c>
      <c r="B224" s="180"/>
      <c r="C224" s="180"/>
      <c r="D224" s="180"/>
      <c r="E224" s="180"/>
      <c r="F224" s="180"/>
      <c r="G224" s="180"/>
      <c r="H224" s="180"/>
      <c r="I224" s="180"/>
      <c r="J224" s="51"/>
      <c r="K224" s="125">
        <f>SUM(K179)</f>
        <v>0</v>
      </c>
    </row>
    <row r="225" spans="1:11" ht="15" customHeight="1" x14ac:dyDescent="0.3">
      <c r="A225" s="179" t="str">
        <f>CONCATENATE(A185)</f>
        <v>Kulturverein „Ältestes Haus“ Haßloch e.V. (Punkt 3.2.2 der Richtlinie)</v>
      </c>
      <c r="B225" s="180"/>
      <c r="C225" s="180"/>
      <c r="D225" s="180"/>
      <c r="E225" s="180"/>
      <c r="F225" s="180"/>
      <c r="G225" s="180"/>
      <c r="H225" s="180"/>
      <c r="I225" s="180"/>
      <c r="J225" s="51"/>
      <c r="K225" s="125">
        <f>SUM(K185)</f>
        <v>0</v>
      </c>
    </row>
    <row r="226" spans="1:11" ht="15" customHeight="1" x14ac:dyDescent="0.3">
      <c r="A226" s="179" t="str">
        <f>CONCATENATE(A190)</f>
        <v>Allgemeiner Radsportclub Pfeil Haßloch e.V. (Punkt 3.2.3 der Richtlinie)</v>
      </c>
      <c r="B226" s="180"/>
      <c r="C226" s="180"/>
      <c r="D226" s="180"/>
      <c r="E226" s="180"/>
      <c r="F226" s="180"/>
      <c r="G226" s="180"/>
      <c r="H226" s="180"/>
      <c r="I226" s="180"/>
      <c r="J226" s="51"/>
      <c r="K226" s="125">
        <f>SUM(K190)</f>
        <v>0</v>
      </c>
    </row>
    <row r="227" spans="1:11" ht="15" customHeight="1" x14ac:dyDescent="0.3">
      <c r="A227" s="179" t="str">
        <f>CONCATENATE(A195)</f>
        <v>Work with People – Theater e. V. (Punkt 3.2.4 der Richtlinie)</v>
      </c>
      <c r="B227" s="180"/>
      <c r="C227" s="180"/>
      <c r="D227" s="180"/>
      <c r="E227" s="180"/>
      <c r="F227" s="180"/>
      <c r="G227" s="180"/>
      <c r="H227" s="180"/>
      <c r="I227" s="180"/>
      <c r="J227" s="51"/>
      <c r="K227" s="125">
        <f>SUM(K195)</f>
        <v>0</v>
      </c>
    </row>
    <row r="228" spans="1:11" ht="15" customHeight="1" x14ac:dyDescent="0.3">
      <c r="A228" s="181" t="s">
        <v>117</v>
      </c>
      <c r="B228" s="182"/>
      <c r="C228" s="182"/>
      <c r="D228" s="182"/>
      <c r="E228" s="182"/>
      <c r="F228" s="182"/>
      <c r="G228" s="182"/>
      <c r="H228" s="182"/>
      <c r="I228" s="182"/>
      <c r="J228" s="141"/>
      <c r="K228" s="142">
        <f>SUM(K210:K227)</f>
        <v>0</v>
      </c>
    </row>
    <row r="229" spans="1:11" ht="12.75" customHeight="1" x14ac:dyDescent="0.3">
      <c r="A229" s="5"/>
      <c r="B229" s="5"/>
      <c r="C229" s="5"/>
      <c r="D229" s="5"/>
      <c r="E229" s="5"/>
      <c r="F229" s="5"/>
      <c r="G229" s="5"/>
      <c r="H229" s="174" t="s">
        <v>17</v>
      </c>
      <c r="I229" s="174"/>
      <c r="J229" s="175">
        <f>SUM(K50+K88+K102+K114+K120+K124+K132+K136+K140+K144+K148+K152+K156+K167-K228+K179+K185+K190+K195)</f>
        <v>0</v>
      </c>
      <c r="K229" s="175"/>
    </row>
    <row r="230" spans="1:11" ht="18" customHeight="1" x14ac:dyDescent="0.3"/>
    <row r="231" spans="1:11" s="66" customFormat="1" ht="12.75" customHeight="1" x14ac:dyDescent="0.3">
      <c r="B231" s="170" t="s">
        <v>65</v>
      </c>
      <c r="C231" s="171"/>
      <c r="D231" s="171"/>
      <c r="E231" s="143" t="s">
        <v>106</v>
      </c>
      <c r="F231" s="143" t="s">
        <v>79</v>
      </c>
      <c r="G231" s="143" t="s">
        <v>107</v>
      </c>
      <c r="H231" s="143" t="s">
        <v>10</v>
      </c>
      <c r="I231" s="144" t="s">
        <v>108</v>
      </c>
    </row>
    <row r="232" spans="1:11" s="66" customFormat="1" ht="12.75" customHeight="1" x14ac:dyDescent="0.3">
      <c r="B232" s="172" t="s">
        <v>67</v>
      </c>
      <c r="C232" s="173"/>
      <c r="D232" s="173"/>
      <c r="E232" s="145">
        <f>SUM(K212)</f>
        <v>0</v>
      </c>
      <c r="F232" s="138" t="s">
        <v>79</v>
      </c>
      <c r="G232" s="146">
        <v>0</v>
      </c>
      <c r="H232" s="138" t="s">
        <v>10</v>
      </c>
      <c r="I232" s="147">
        <f>SUM(E232-G232)</f>
        <v>0</v>
      </c>
    </row>
    <row r="233" spans="1:11" s="66" customFormat="1" ht="12.75" customHeight="1" x14ac:dyDescent="0.3">
      <c r="B233" s="183" t="s">
        <v>68</v>
      </c>
      <c r="C233" s="184"/>
      <c r="D233" s="184"/>
      <c r="E233" s="148">
        <f>SUM(K216:K223)</f>
        <v>0</v>
      </c>
      <c r="F233" s="149" t="s">
        <v>79</v>
      </c>
      <c r="G233" s="150">
        <v>0</v>
      </c>
      <c r="H233" s="149" t="s">
        <v>10</v>
      </c>
      <c r="I233" s="151">
        <f t="shared" ref="I233:I237" si="5">SUM(E233-G233)</f>
        <v>0</v>
      </c>
    </row>
    <row r="234" spans="1:11" s="66" customFormat="1" ht="12.75" customHeight="1" x14ac:dyDescent="0.3">
      <c r="B234" s="183" t="s">
        <v>69</v>
      </c>
      <c r="C234" s="184"/>
      <c r="D234" s="184"/>
      <c r="E234" s="148">
        <f>SUM(K214:K215)+K224+K225+K226+K227</f>
        <v>0</v>
      </c>
      <c r="F234" s="149" t="s">
        <v>79</v>
      </c>
      <c r="G234" s="150">
        <v>0</v>
      </c>
      <c r="H234" s="149" t="s">
        <v>10</v>
      </c>
      <c r="I234" s="151">
        <f t="shared" si="5"/>
        <v>0</v>
      </c>
    </row>
    <row r="235" spans="1:11" s="66" customFormat="1" ht="12.75" customHeight="1" x14ac:dyDescent="0.3">
      <c r="B235" s="183" t="s">
        <v>70</v>
      </c>
      <c r="C235" s="184"/>
      <c r="D235" s="184"/>
      <c r="E235" s="148">
        <f>SUM(K210:K211)</f>
        <v>0</v>
      </c>
      <c r="F235" s="149" t="s">
        <v>79</v>
      </c>
      <c r="G235" s="150">
        <v>0</v>
      </c>
      <c r="H235" s="149" t="s">
        <v>10</v>
      </c>
      <c r="I235" s="151">
        <f t="shared" si="5"/>
        <v>0</v>
      </c>
    </row>
    <row r="236" spans="1:11" s="66" customFormat="1" ht="12.75" customHeight="1" x14ac:dyDescent="0.3">
      <c r="B236" s="185" t="s">
        <v>71</v>
      </c>
      <c r="C236" s="186"/>
      <c r="D236" s="186"/>
      <c r="E236" s="152">
        <f>SUM(K213)</f>
        <v>0</v>
      </c>
      <c r="F236" s="153" t="s">
        <v>79</v>
      </c>
      <c r="G236" s="154">
        <v>0</v>
      </c>
      <c r="H236" s="153" t="s">
        <v>10</v>
      </c>
      <c r="I236" s="155">
        <f t="shared" si="5"/>
        <v>0</v>
      </c>
    </row>
    <row r="237" spans="1:11" s="66" customFormat="1" ht="12.75" customHeight="1" x14ac:dyDescent="0.3">
      <c r="B237" s="187" t="s">
        <v>72</v>
      </c>
      <c r="C237" s="187"/>
      <c r="D237" s="188"/>
      <c r="E237" s="127">
        <f>SUM(E232:E236)</f>
        <v>0</v>
      </c>
      <c r="F237" s="126" t="s">
        <v>79</v>
      </c>
      <c r="G237" s="127">
        <f>SUM(G232:G236)</f>
        <v>0</v>
      </c>
      <c r="H237" s="126" t="s">
        <v>10</v>
      </c>
      <c r="I237" s="128">
        <f t="shared" si="5"/>
        <v>0</v>
      </c>
    </row>
  </sheetData>
  <sheetProtection selectLockedCells="1"/>
  <mergeCells count="161">
    <mergeCell ref="A50:J50"/>
    <mergeCell ref="A177:K177"/>
    <mergeCell ref="A179:J179"/>
    <mergeCell ref="A185:J185"/>
    <mergeCell ref="B173:G173"/>
    <mergeCell ref="A52:K52"/>
    <mergeCell ref="A53:B53"/>
    <mergeCell ref="A64:K64"/>
    <mergeCell ref="A76:K76"/>
    <mergeCell ref="D86:G86"/>
    <mergeCell ref="B163:D163"/>
    <mergeCell ref="B164:D164"/>
    <mergeCell ref="B165:D165"/>
    <mergeCell ref="A167:J167"/>
    <mergeCell ref="A175:B175"/>
    <mergeCell ref="B170:G170"/>
    <mergeCell ref="B172:G172"/>
    <mergeCell ref="B160:D160"/>
    <mergeCell ref="A91:B91"/>
    <mergeCell ref="A136:J136"/>
    <mergeCell ref="A138:B138"/>
    <mergeCell ref="H138:K138"/>
    <mergeCell ref="A130:K130"/>
    <mergeCell ref="A126:E126"/>
    <mergeCell ref="A190:J190"/>
    <mergeCell ref="A195:J195"/>
    <mergeCell ref="B187:C187"/>
    <mergeCell ref="B188:C188"/>
    <mergeCell ref="B178:J178"/>
    <mergeCell ref="B192:C192"/>
    <mergeCell ref="B193:C193"/>
    <mergeCell ref="B182:C182"/>
    <mergeCell ref="B183:C183"/>
    <mergeCell ref="B181:C181"/>
    <mergeCell ref="G181:H181"/>
    <mergeCell ref="G187:H187"/>
    <mergeCell ref="G192:H192"/>
    <mergeCell ref="A28:K28"/>
    <mergeCell ref="A26:K26"/>
    <mergeCell ref="G31:I31"/>
    <mergeCell ref="A31:C31"/>
    <mergeCell ref="A29:E29"/>
    <mergeCell ref="A37:K37"/>
    <mergeCell ref="A45:G45"/>
    <mergeCell ref="A47:G48"/>
    <mergeCell ref="A43:K43"/>
    <mergeCell ref="A42:K42"/>
    <mergeCell ref="I47:I48"/>
    <mergeCell ref="G33:I33"/>
    <mergeCell ref="C18:K18"/>
    <mergeCell ref="C20:K20"/>
    <mergeCell ref="C22:K22"/>
    <mergeCell ref="A16:G16"/>
    <mergeCell ref="A18:B18"/>
    <mergeCell ref="A20:B20"/>
    <mergeCell ref="A24:B24"/>
    <mergeCell ref="A22:B22"/>
    <mergeCell ref="C24:F24"/>
    <mergeCell ref="I106:K112"/>
    <mergeCell ref="D85:G85"/>
    <mergeCell ref="B171:G171"/>
    <mergeCell ref="B161:D161"/>
    <mergeCell ref="B162:D162"/>
    <mergeCell ref="A150:B150"/>
    <mergeCell ref="H150:K150"/>
    <mergeCell ref="A77:B77"/>
    <mergeCell ref="H134:K134"/>
    <mergeCell ref="A132:J132"/>
    <mergeCell ref="A156:J156"/>
    <mergeCell ref="B159:D159"/>
    <mergeCell ref="A152:J152"/>
    <mergeCell ref="A134:B134"/>
    <mergeCell ref="A114:J114"/>
    <mergeCell ref="A104:G104"/>
    <mergeCell ref="J104:K104"/>
    <mergeCell ref="A105:K105"/>
    <mergeCell ref="B197:C197"/>
    <mergeCell ref="B198:C198"/>
    <mergeCell ref="D61:G61"/>
    <mergeCell ref="D62:G62"/>
    <mergeCell ref="A110:E110"/>
    <mergeCell ref="A108:B108"/>
    <mergeCell ref="A112:B112"/>
    <mergeCell ref="A90:K90"/>
    <mergeCell ref="A102:J102"/>
    <mergeCell ref="H154:K154"/>
    <mergeCell ref="H146:K146"/>
    <mergeCell ref="A148:J148"/>
    <mergeCell ref="A140:J140"/>
    <mergeCell ref="A144:J144"/>
    <mergeCell ref="D99:G99"/>
    <mergeCell ref="D100:G100"/>
    <mergeCell ref="D73:G73"/>
    <mergeCell ref="D74:G74"/>
    <mergeCell ref="G197:H197"/>
    <mergeCell ref="A65:B65"/>
    <mergeCell ref="A106:E106"/>
    <mergeCell ref="A142:B142"/>
    <mergeCell ref="A116:F116"/>
    <mergeCell ref="E122:F122"/>
    <mergeCell ref="A1:J1"/>
    <mergeCell ref="A4:K4"/>
    <mergeCell ref="C6:K6"/>
    <mergeCell ref="C8:K8"/>
    <mergeCell ref="D10:K10"/>
    <mergeCell ref="D12:K12"/>
    <mergeCell ref="D14:K14"/>
    <mergeCell ref="A6:B6"/>
    <mergeCell ref="A8:B8"/>
    <mergeCell ref="B12:C12"/>
    <mergeCell ref="B14:C14"/>
    <mergeCell ref="A10:B10"/>
    <mergeCell ref="J2:K2"/>
    <mergeCell ref="B233:D233"/>
    <mergeCell ref="B234:D234"/>
    <mergeCell ref="B235:D235"/>
    <mergeCell ref="B236:D236"/>
    <mergeCell ref="B237:D237"/>
    <mergeCell ref="H142:K142"/>
    <mergeCell ref="G39:K41"/>
    <mergeCell ref="B39:C39"/>
    <mergeCell ref="B41:C41"/>
    <mergeCell ref="A122:C122"/>
    <mergeCell ref="A213:I213"/>
    <mergeCell ref="A128:B128"/>
    <mergeCell ref="A210:I210"/>
    <mergeCell ref="A211:I211"/>
    <mergeCell ref="A212:I212"/>
    <mergeCell ref="A120:J120"/>
    <mergeCell ref="A124:J124"/>
    <mergeCell ref="A118:B118"/>
    <mergeCell ref="H128:K128"/>
    <mergeCell ref="A146:B146"/>
    <mergeCell ref="A154:B154"/>
    <mergeCell ref="A214:I214"/>
    <mergeCell ref="A215:I215"/>
    <mergeCell ref="A88:J88"/>
    <mergeCell ref="A200:K200"/>
    <mergeCell ref="A202:K202"/>
    <mergeCell ref="A204:B204"/>
    <mergeCell ref="C204:D204"/>
    <mergeCell ref="E205:K205"/>
    <mergeCell ref="E206:K206"/>
    <mergeCell ref="B231:D231"/>
    <mergeCell ref="B232:D232"/>
    <mergeCell ref="H229:I229"/>
    <mergeCell ref="J229:K229"/>
    <mergeCell ref="A208:K208"/>
    <mergeCell ref="A221:I221"/>
    <mergeCell ref="A223:I223"/>
    <mergeCell ref="A216:I216"/>
    <mergeCell ref="A224:I224"/>
    <mergeCell ref="A225:I225"/>
    <mergeCell ref="A226:I226"/>
    <mergeCell ref="A227:I227"/>
    <mergeCell ref="A219:I219"/>
    <mergeCell ref="A220:I220"/>
    <mergeCell ref="A228:I228"/>
    <mergeCell ref="A222:I222"/>
    <mergeCell ref="A217:I217"/>
    <mergeCell ref="A218:I218"/>
  </mergeCells>
  <conditionalFormatting sqref="E39">
    <cfRule type="cellIs" dxfId="1" priority="2" operator="lessThan">
      <formula>24</formula>
    </cfRule>
  </conditionalFormatting>
  <conditionalFormatting sqref="E41">
    <cfRule type="cellIs" dxfId="0" priority="1" operator="lessThan">
      <formula>12</formula>
    </cfRule>
  </conditionalFormatting>
  <printOptions horizontalCentered="1"/>
  <pageMargins left="0.78740157480314965" right="0.39370078740157483" top="0.78740157480314965" bottom="0.78740157480314965" header="0.31496062992125984" footer="0.51181102362204722"/>
  <pageSetup paperSize="9" scale="97" fitToHeight="50" orientation="portrait" r:id="rId1"/>
  <headerFooter>
    <oddFooter>&amp;L&amp;8Druckdatum: &amp;D&amp;R&amp;8Seite &amp;P von &amp;N</oddFooter>
  </headerFooter>
  <rowBreaks count="2" manualBreakCount="2">
    <brk id="49" max="16383" man="1"/>
    <brk id="2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</vt:lpstr>
      <vt:lpstr>Antrag!Drucktitel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Laux, Carolin</dc:creator>
  <cp:lastModifiedBy>Laux, Carolin</cp:lastModifiedBy>
  <cp:lastPrinted>2018-11-21T13:19:08Z</cp:lastPrinted>
  <dcterms:created xsi:type="dcterms:W3CDTF">2015-07-10T10:40:22Z</dcterms:created>
  <dcterms:modified xsi:type="dcterms:W3CDTF">2026-01-30T08:38:32Z</dcterms:modified>
</cp:coreProperties>
</file>